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755"/>
  </bookViews>
  <sheets>
    <sheet name="C-6 2020-21" sheetId="4" r:id="rId1"/>
  </sheets>
  <definedNames>
    <definedName name="_xlnm.Print_Area" localSheetId="0">'C-6 2020-21'!$A$1:$I$59</definedName>
    <definedName name="_xlnm.Print_Titles" localSheetId="0">'C-6 2020-21'!$2:$2</definedName>
  </definedNames>
  <calcPr calcId="162913"/>
</workbook>
</file>

<file path=xl/calcChain.xml><?xml version="1.0" encoding="utf-8"?>
<calcChain xmlns="http://schemas.openxmlformats.org/spreadsheetml/2006/main">
  <c r="D44" i="4" l="1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23" i="4"/>
  <c r="D22" i="4"/>
  <c r="D21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24" i="4"/>
  <c r="D25" i="4"/>
  <c r="D26" i="4"/>
  <c r="D27" i="4"/>
  <c r="D28" i="4"/>
  <c r="D30" i="4"/>
  <c r="D5" i="4"/>
  <c r="D4" i="4"/>
  <c r="D3" i="4"/>
</calcChain>
</file>

<file path=xl/sharedStrings.xml><?xml version="1.0" encoding="utf-8"?>
<sst xmlns="http://schemas.openxmlformats.org/spreadsheetml/2006/main" count="265" uniqueCount="116">
  <si>
    <t>PÀæªÀÄ ¸ÀASÉå</t>
  </si>
  <si>
    <t>PÀqÀvÀ ¸ÀASÉå</t>
  </si>
  <si>
    <t>«µÀAiÀÄ</t>
  </si>
  <si>
    <t xml:space="preserve">PÀqÀvÀ ¥ÁægÀA©ü¹zÀ ¢£ÁAPÀ </t>
  </si>
  <si>
    <t xml:space="preserve">PÀqÀvÀ ªÀVðPÀgÀt </t>
  </si>
  <si>
    <t>µÀgÀ</t>
  </si>
  <si>
    <t>±Á±ÀévÀ</t>
  </si>
  <si>
    <t>F-01</t>
  </si>
  <si>
    <t>Circular file</t>
  </si>
  <si>
    <t>F-02</t>
  </si>
  <si>
    <t>Statistics file</t>
  </si>
  <si>
    <t>F-03</t>
  </si>
  <si>
    <t>Establishment file</t>
  </si>
  <si>
    <t>F-04</t>
  </si>
  <si>
    <t>AEE file</t>
  </si>
  <si>
    <t>F-05</t>
  </si>
  <si>
    <t>Executive Engineer correspondence file</t>
  </si>
  <si>
    <t>Superintending Engineer correspondence file</t>
  </si>
  <si>
    <t>Chief Engineer correspondence file</t>
  </si>
  <si>
    <t>Corporate Office correspondence file</t>
  </si>
  <si>
    <t>Estimates file</t>
  </si>
  <si>
    <t>Sanctioned estimates file</t>
  </si>
  <si>
    <t>MS Building correspondence file</t>
  </si>
  <si>
    <t>HT correspondence file</t>
  </si>
  <si>
    <t>MT Division correspondence file</t>
  </si>
  <si>
    <t>Email complaints file</t>
  </si>
  <si>
    <t>LA Question file</t>
  </si>
  <si>
    <t>Biometric file</t>
  </si>
  <si>
    <t>Solar Rooftop related file</t>
  </si>
  <si>
    <t>CIM Proceedings file</t>
  </si>
  <si>
    <t>Payment certificate file</t>
  </si>
  <si>
    <t>T&amp;P file</t>
  </si>
  <si>
    <t>Joint Inventory file</t>
  </si>
  <si>
    <t>Purchase Order file</t>
  </si>
  <si>
    <t>KERC file</t>
  </si>
  <si>
    <t>F-06</t>
  </si>
  <si>
    <t>F-07</t>
  </si>
  <si>
    <t>F-08</t>
  </si>
  <si>
    <t>F-09</t>
  </si>
  <si>
    <t>F-10</t>
  </si>
  <si>
    <t>F-11</t>
  </si>
  <si>
    <t>F-12</t>
  </si>
  <si>
    <t>F-13</t>
  </si>
  <si>
    <t>F-14</t>
  </si>
  <si>
    <t>F-15</t>
  </si>
  <si>
    <t>F-16</t>
  </si>
  <si>
    <t>F-17</t>
  </si>
  <si>
    <t>F-18</t>
  </si>
  <si>
    <t>F-19</t>
  </si>
  <si>
    <t>F-20</t>
  </si>
  <si>
    <t>F-21</t>
  </si>
  <si>
    <t>F-22</t>
  </si>
  <si>
    <t>F-23</t>
  </si>
  <si>
    <t>F-24</t>
  </si>
  <si>
    <t>F-25</t>
  </si>
  <si>
    <t>01.04.2018</t>
  </si>
  <si>
    <t>C£Àé¬Ä¸ÀÄªÀÅ¢®è</t>
  </si>
  <si>
    <t>PÀqÀvÀzÀ°ègÀÄªÀ ¥ÀÄlUÀ¼À ¸ÀASÉå</t>
  </si>
  <si>
    <t>¹-6 G¥À«¨sÁUÀ ¨É«PÀA, ªÀÄwÛPÉgÉAiÀÄ°è ®¨sÀå«gÀÄªÀ PÀqÀvÀUÀ¼À «ªÀgÀ F PÉ¼ÀV£ÀAwzÉ</t>
  </si>
  <si>
    <t>Energy Audit file (Feeder / DTC)</t>
  </si>
  <si>
    <t>PÀqÀvÀ £Á±ÀUÉÆ      -½¹zÀ ¢£ÁAPÀ</t>
  </si>
  <si>
    <t>F-26</t>
  </si>
  <si>
    <t>RTI Correspondence file</t>
  </si>
  <si>
    <t>Consumer complaints file</t>
  </si>
  <si>
    <t>Urja Mitra file</t>
  </si>
  <si>
    <t>FTNC file</t>
  </si>
  <si>
    <t>F-27</t>
  </si>
  <si>
    <t>F-28</t>
  </si>
  <si>
    <t>RF1</t>
  </si>
  <si>
    <t>M T Reports file</t>
  </si>
  <si>
    <t>HT monthly billing file</t>
  </si>
  <si>
    <t>HT Disconnection notice file</t>
  </si>
  <si>
    <t>Surrender Register / file</t>
  </si>
  <si>
    <t>Name change Register / file</t>
  </si>
  <si>
    <t>Tariff change Register / file</t>
  </si>
  <si>
    <t>Solar Rebate Register</t>
  </si>
  <si>
    <t>Free lighting cancellation Register</t>
  </si>
  <si>
    <t>Amount cancellation Register</t>
  </si>
  <si>
    <t>R R Number to R R Number credit / debit Adjustment Register</t>
  </si>
  <si>
    <t>Deposit Register</t>
  </si>
  <si>
    <t>Temporary Renewal book / file</t>
  </si>
  <si>
    <t>ACC Transfer Adjustment file</t>
  </si>
  <si>
    <t>Meter change file</t>
  </si>
  <si>
    <t>RF2</t>
  </si>
  <si>
    <t>RF3</t>
  </si>
  <si>
    <t>RF4</t>
  </si>
  <si>
    <t>RF5</t>
  </si>
  <si>
    <t>RF6</t>
  </si>
  <si>
    <t>RF7</t>
  </si>
  <si>
    <t>RF8</t>
  </si>
  <si>
    <t>RF9</t>
  </si>
  <si>
    <t>RF10</t>
  </si>
  <si>
    <t>RF11</t>
  </si>
  <si>
    <t>RF12</t>
  </si>
  <si>
    <t>RF13</t>
  </si>
  <si>
    <t>RF14</t>
  </si>
  <si>
    <t>01.04.2019</t>
  </si>
  <si>
    <t>PÀqÀvÀ ªÀÄÄPÁÛAiÀÄUÉÆ          -½¹zÀ ¢£ÁAPÀ</t>
  </si>
  <si>
    <t>Denomination Register / file</t>
  </si>
  <si>
    <t>LT6A &amp; LT6B Adjustment Register / file</t>
  </si>
  <si>
    <t>O&amp;M BBC Register / file</t>
  </si>
  <si>
    <t>RF15</t>
  </si>
  <si>
    <t>RF16</t>
  </si>
  <si>
    <t>RF17</t>
  </si>
  <si>
    <t>OB &amp; CB Register / file</t>
  </si>
  <si>
    <t>Cheque Dishonour Register / file</t>
  </si>
  <si>
    <t>Register of duplicate key</t>
  </si>
  <si>
    <t>Remittance Register / file</t>
  </si>
  <si>
    <t>Office counter summary report</t>
  </si>
  <si>
    <t>RF18</t>
  </si>
  <si>
    <t>RF19</t>
  </si>
  <si>
    <t>RF20</t>
  </si>
  <si>
    <t>RF21</t>
  </si>
  <si>
    <t>RF22</t>
  </si>
  <si>
    <t>RF23</t>
  </si>
  <si>
    <t>Hand receipt book Register / 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</si>
</sst>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18"/>
      <color theme="1"/>
      <name val="Nudi Aksha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name val="Nudi Aksha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Arial"/>
      <family val="2"/>
    </font>
    <font>
      <sz val="18"/>
      <name val="Arial"/>
      <family val="2"/>
    </font>
    <font>
      <sz val="18"/>
      <color theme="1"/>
      <name val="Nudi Akshar-01"/>
    </font>
    <font>
      <b/>
      <sz val="36"/>
      <color theme="1"/>
      <name val="Nudi Aksha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4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6" fillId="0" borderId="0" xfId="0" applyFont="1"/>
    <xf numFmtId="0" fontId="7" fillId="0" borderId="0" xfId="0" applyFont="1" applyAlignment="1"/>
    <xf numFmtId="0" fontId="8" fillId="2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justify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0" fillId="0" borderId="1" xfId="0" applyBorder="1"/>
    <xf numFmtId="0" fontId="2" fillId="0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</cellXfs>
  <cellStyles count="4">
    <cellStyle name="Comma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view="pageBreakPreview" zoomScaleNormal="100" zoomScaleSheetLayoutView="100" workbookViewId="0">
      <selection activeCell="C52" sqref="C52"/>
    </sheetView>
  </sheetViews>
  <sheetFormatPr defaultRowHeight="15" x14ac:dyDescent="0.25"/>
  <cols>
    <col min="1" max="1" width="8.7109375" customWidth="1"/>
    <col min="2" max="2" width="12.5703125" customWidth="1"/>
    <col min="3" max="3" width="77.28515625" style="2" customWidth="1"/>
    <col min="4" max="4" width="23.85546875" style="3" customWidth="1"/>
    <col min="5" max="5" width="23" style="1" customWidth="1"/>
    <col min="6" max="6" width="21.140625" customWidth="1"/>
    <col min="7" max="7" width="14.140625" bestFit="1" customWidth="1"/>
    <col min="8" max="8" width="23.140625" customWidth="1"/>
    <col min="9" max="9" width="11.42578125" customWidth="1"/>
  </cols>
  <sheetData>
    <row r="1" spans="1:9" ht="48.75" customHeight="1" x14ac:dyDescent="0.25">
      <c r="A1" s="22" t="s">
        <v>58</v>
      </c>
      <c r="B1" s="22"/>
      <c r="C1" s="22"/>
      <c r="D1" s="22"/>
      <c r="E1" s="22"/>
      <c r="F1" s="22"/>
      <c r="G1" s="22"/>
      <c r="H1" s="22"/>
      <c r="I1" s="22"/>
    </row>
    <row r="2" spans="1:9" s="4" customFormat="1" ht="95.25" customHeight="1" x14ac:dyDescent="0.25">
      <c r="A2" s="9" t="s">
        <v>0</v>
      </c>
      <c r="B2" s="9" t="s">
        <v>1</v>
      </c>
      <c r="C2" s="10" t="s">
        <v>2</v>
      </c>
      <c r="D2" s="11" t="s">
        <v>57</v>
      </c>
      <c r="E2" s="9" t="s">
        <v>3</v>
      </c>
      <c r="F2" s="9" t="s">
        <v>97</v>
      </c>
      <c r="G2" s="9" t="s">
        <v>4</v>
      </c>
      <c r="H2" s="9" t="s">
        <v>60</v>
      </c>
      <c r="I2" s="10" t="s">
        <v>5</v>
      </c>
    </row>
    <row r="3" spans="1:9" s="8" customFormat="1" ht="24.95" customHeight="1" x14ac:dyDescent="0.25">
      <c r="A3" s="5">
        <v>1</v>
      </c>
      <c r="B3" s="6" t="s">
        <v>7</v>
      </c>
      <c r="C3" s="6" t="s">
        <v>8</v>
      </c>
      <c r="D3" s="13">
        <f>46+12</f>
        <v>58</v>
      </c>
      <c r="E3" s="12" t="s">
        <v>55</v>
      </c>
      <c r="F3" s="5"/>
      <c r="G3" s="7" t="s">
        <v>6</v>
      </c>
      <c r="H3" s="7" t="s">
        <v>56</v>
      </c>
      <c r="I3" s="6"/>
    </row>
    <row r="4" spans="1:9" s="8" customFormat="1" ht="24.95" customHeight="1" x14ac:dyDescent="0.25">
      <c r="A4" s="5">
        <v>2</v>
      </c>
      <c r="B4" s="6" t="s">
        <v>9</v>
      </c>
      <c r="C4" s="6" t="s">
        <v>10</v>
      </c>
      <c r="D4" s="13">
        <f>58+24</f>
        <v>82</v>
      </c>
      <c r="E4" s="12" t="s">
        <v>55</v>
      </c>
      <c r="F4" s="5"/>
      <c r="G4" s="7" t="s">
        <v>6</v>
      </c>
      <c r="H4" s="7" t="s">
        <v>56</v>
      </c>
      <c r="I4" s="6"/>
    </row>
    <row r="5" spans="1:9" s="8" customFormat="1" ht="24.95" customHeight="1" x14ac:dyDescent="0.25">
      <c r="A5" s="5">
        <v>3</v>
      </c>
      <c r="B5" s="6" t="s">
        <v>11</v>
      </c>
      <c r="C5" s="6" t="s">
        <v>12</v>
      </c>
      <c r="D5" s="13">
        <f>219+56</f>
        <v>275</v>
      </c>
      <c r="E5" s="12" t="s">
        <v>55</v>
      </c>
      <c r="F5" s="5"/>
      <c r="G5" s="7" t="s">
        <v>6</v>
      </c>
      <c r="H5" s="7" t="s">
        <v>56</v>
      </c>
      <c r="I5" s="6"/>
    </row>
    <row r="6" spans="1:9" s="8" customFormat="1" ht="24.95" customHeight="1" x14ac:dyDescent="0.25">
      <c r="A6" s="5">
        <v>4</v>
      </c>
      <c r="B6" s="6" t="s">
        <v>13</v>
      </c>
      <c r="C6" s="6" t="s">
        <v>14</v>
      </c>
      <c r="D6" s="13">
        <f>142+13</f>
        <v>155</v>
      </c>
      <c r="E6" s="12" t="s">
        <v>55</v>
      </c>
      <c r="F6" s="5"/>
      <c r="G6" s="7" t="s">
        <v>6</v>
      </c>
      <c r="H6" s="7" t="s">
        <v>56</v>
      </c>
      <c r="I6" s="6"/>
    </row>
    <row r="7" spans="1:9" s="8" customFormat="1" ht="24.95" customHeight="1" x14ac:dyDescent="0.25">
      <c r="A7" s="5">
        <v>5</v>
      </c>
      <c r="B7" s="6" t="s">
        <v>15</v>
      </c>
      <c r="C7" s="6" t="s">
        <v>16</v>
      </c>
      <c r="D7" s="13">
        <f>51+11</f>
        <v>62</v>
      </c>
      <c r="E7" s="12" t="s">
        <v>55</v>
      </c>
      <c r="F7" s="5"/>
      <c r="G7" s="7" t="s">
        <v>6</v>
      </c>
      <c r="H7" s="7" t="s">
        <v>56</v>
      </c>
      <c r="I7" s="6"/>
    </row>
    <row r="8" spans="1:9" s="8" customFormat="1" ht="24.95" customHeight="1" x14ac:dyDescent="0.25">
      <c r="A8" s="5">
        <v>6</v>
      </c>
      <c r="B8" s="6" t="s">
        <v>35</v>
      </c>
      <c r="C8" s="6" t="s">
        <v>17</v>
      </c>
      <c r="D8" s="13">
        <f>103+22</f>
        <v>125</v>
      </c>
      <c r="E8" s="12" t="s">
        <v>55</v>
      </c>
      <c r="F8" s="5"/>
      <c r="G8" s="7" t="s">
        <v>6</v>
      </c>
      <c r="H8" s="7" t="s">
        <v>56</v>
      </c>
      <c r="I8" s="6"/>
    </row>
    <row r="9" spans="1:9" s="8" customFormat="1" ht="24.95" customHeight="1" x14ac:dyDescent="0.25">
      <c r="A9" s="5">
        <v>7</v>
      </c>
      <c r="B9" s="6" t="s">
        <v>36</v>
      </c>
      <c r="C9" s="6" t="s">
        <v>18</v>
      </c>
      <c r="D9" s="13">
        <f>16+3</f>
        <v>19</v>
      </c>
      <c r="E9" s="12" t="s">
        <v>55</v>
      </c>
      <c r="F9" s="5"/>
      <c r="G9" s="7" t="s">
        <v>6</v>
      </c>
      <c r="H9" s="7" t="s">
        <v>56</v>
      </c>
      <c r="I9" s="6"/>
    </row>
    <row r="10" spans="1:9" s="8" customFormat="1" ht="24.95" customHeight="1" x14ac:dyDescent="0.25">
      <c r="A10" s="5">
        <v>8</v>
      </c>
      <c r="B10" s="6" t="s">
        <v>37</v>
      </c>
      <c r="C10" s="6" t="s">
        <v>19</v>
      </c>
      <c r="D10" s="13">
        <f>210+21</f>
        <v>231</v>
      </c>
      <c r="E10" s="12" t="s">
        <v>55</v>
      </c>
      <c r="F10" s="5"/>
      <c r="G10" s="7" t="s">
        <v>6</v>
      </c>
      <c r="H10" s="7" t="s">
        <v>56</v>
      </c>
      <c r="I10" s="6"/>
    </row>
    <row r="11" spans="1:9" s="8" customFormat="1" ht="24.95" customHeight="1" x14ac:dyDescent="0.25">
      <c r="A11" s="5">
        <v>9</v>
      </c>
      <c r="B11" s="6" t="s">
        <v>38</v>
      </c>
      <c r="C11" s="6" t="s">
        <v>20</v>
      </c>
      <c r="D11" s="13">
        <f>96+14</f>
        <v>110</v>
      </c>
      <c r="E11" s="12" t="s">
        <v>55</v>
      </c>
      <c r="F11" s="5"/>
      <c r="G11" s="7" t="s">
        <v>6</v>
      </c>
      <c r="H11" s="7" t="s">
        <v>56</v>
      </c>
      <c r="I11" s="6"/>
    </row>
    <row r="12" spans="1:9" s="8" customFormat="1" ht="24.95" customHeight="1" x14ac:dyDescent="0.25">
      <c r="A12" s="5">
        <v>10</v>
      </c>
      <c r="B12" s="6" t="s">
        <v>39</v>
      </c>
      <c r="C12" s="6" t="s">
        <v>21</v>
      </c>
      <c r="D12" s="13">
        <f>94+31</f>
        <v>125</v>
      </c>
      <c r="E12" s="12" t="s">
        <v>55</v>
      </c>
      <c r="F12" s="5"/>
      <c r="G12" s="7" t="s">
        <v>6</v>
      </c>
      <c r="H12" s="7" t="s">
        <v>56</v>
      </c>
      <c r="I12" s="6"/>
    </row>
    <row r="13" spans="1:9" s="8" customFormat="1" ht="24.95" customHeight="1" x14ac:dyDescent="0.25">
      <c r="A13" s="5">
        <v>11</v>
      </c>
      <c r="B13" s="6" t="s">
        <v>40</v>
      </c>
      <c r="C13" s="6" t="s">
        <v>22</v>
      </c>
      <c r="D13" s="13">
        <f>81+11</f>
        <v>92</v>
      </c>
      <c r="E13" s="12" t="s">
        <v>55</v>
      </c>
      <c r="F13" s="5"/>
      <c r="G13" s="7" t="s">
        <v>6</v>
      </c>
      <c r="H13" s="7" t="s">
        <v>56</v>
      </c>
      <c r="I13" s="6"/>
    </row>
    <row r="14" spans="1:9" s="8" customFormat="1" ht="24.95" customHeight="1" x14ac:dyDescent="0.25">
      <c r="A14" s="5">
        <v>12</v>
      </c>
      <c r="B14" s="6" t="s">
        <v>41</v>
      </c>
      <c r="C14" s="6" t="s">
        <v>23</v>
      </c>
      <c r="D14" s="13">
        <f>87+7</f>
        <v>94</v>
      </c>
      <c r="E14" s="12" t="s">
        <v>55</v>
      </c>
      <c r="F14" s="5"/>
      <c r="G14" s="7" t="s">
        <v>6</v>
      </c>
      <c r="H14" s="7" t="s">
        <v>56</v>
      </c>
      <c r="I14" s="6"/>
    </row>
    <row r="15" spans="1:9" s="8" customFormat="1" ht="24.95" customHeight="1" x14ac:dyDescent="0.25">
      <c r="A15" s="5">
        <v>13</v>
      </c>
      <c r="B15" s="6" t="s">
        <v>42</v>
      </c>
      <c r="C15" s="6" t="s">
        <v>24</v>
      </c>
      <c r="D15" s="13">
        <f>66+12</f>
        <v>78</v>
      </c>
      <c r="E15" s="12" t="s">
        <v>55</v>
      </c>
      <c r="F15" s="5"/>
      <c r="G15" s="7" t="s">
        <v>6</v>
      </c>
      <c r="H15" s="7" t="s">
        <v>56</v>
      </c>
      <c r="I15" s="6"/>
    </row>
    <row r="16" spans="1:9" s="8" customFormat="1" ht="24.95" customHeight="1" x14ac:dyDescent="0.25">
      <c r="A16" s="5">
        <v>14</v>
      </c>
      <c r="B16" s="6" t="s">
        <v>43</v>
      </c>
      <c r="C16" s="6" t="s">
        <v>25</v>
      </c>
      <c r="D16" s="13">
        <f>26+4</f>
        <v>30</v>
      </c>
      <c r="E16" s="12" t="s">
        <v>55</v>
      </c>
      <c r="F16" s="5"/>
      <c r="G16" s="7" t="s">
        <v>6</v>
      </c>
      <c r="H16" s="7" t="s">
        <v>56</v>
      </c>
      <c r="I16" s="6"/>
    </row>
    <row r="17" spans="1:9" s="8" customFormat="1" ht="24.95" customHeight="1" x14ac:dyDescent="0.25">
      <c r="A17" s="5">
        <v>15</v>
      </c>
      <c r="B17" s="6" t="s">
        <v>44</v>
      </c>
      <c r="C17" s="6" t="s">
        <v>26</v>
      </c>
      <c r="D17" s="13">
        <f>29+2</f>
        <v>31</v>
      </c>
      <c r="E17" s="12" t="s">
        <v>55</v>
      </c>
      <c r="F17" s="5"/>
      <c r="G17" s="7" t="s">
        <v>6</v>
      </c>
      <c r="H17" s="7" t="s">
        <v>56</v>
      </c>
      <c r="I17" s="6"/>
    </row>
    <row r="18" spans="1:9" s="8" customFormat="1" ht="24.95" customHeight="1" x14ac:dyDescent="0.25">
      <c r="A18" s="5">
        <v>16</v>
      </c>
      <c r="B18" s="6" t="s">
        <v>45</v>
      </c>
      <c r="C18" s="6" t="s">
        <v>59</v>
      </c>
      <c r="D18" s="13">
        <f>18+7</f>
        <v>25</v>
      </c>
      <c r="E18" s="12" t="s">
        <v>55</v>
      </c>
      <c r="F18" s="5"/>
      <c r="G18" s="7" t="s">
        <v>6</v>
      </c>
      <c r="H18" s="7" t="s">
        <v>56</v>
      </c>
      <c r="I18" s="6"/>
    </row>
    <row r="19" spans="1:9" s="8" customFormat="1" ht="24.95" customHeight="1" x14ac:dyDescent="0.25">
      <c r="A19" s="5">
        <v>17</v>
      </c>
      <c r="B19" s="6" t="s">
        <v>46</v>
      </c>
      <c r="C19" s="6" t="s">
        <v>27</v>
      </c>
      <c r="D19" s="13">
        <v>38</v>
      </c>
      <c r="E19" s="12" t="s">
        <v>55</v>
      </c>
      <c r="F19" s="5"/>
      <c r="G19" s="7" t="s">
        <v>6</v>
      </c>
      <c r="H19" s="7" t="s">
        <v>56</v>
      </c>
      <c r="I19" s="6"/>
    </row>
    <row r="20" spans="1:9" s="8" customFormat="1" ht="24.95" customHeight="1" x14ac:dyDescent="0.25">
      <c r="A20" s="5">
        <v>18</v>
      </c>
      <c r="B20" s="6" t="s">
        <v>47</v>
      </c>
      <c r="C20" s="6" t="s">
        <v>28</v>
      </c>
      <c r="D20" s="13">
        <v>169</v>
      </c>
      <c r="E20" s="12" t="s">
        <v>55</v>
      </c>
      <c r="F20" s="5"/>
      <c r="G20" s="7" t="s">
        <v>6</v>
      </c>
      <c r="H20" s="7" t="s">
        <v>56</v>
      </c>
      <c r="I20" s="6"/>
    </row>
    <row r="21" spans="1:9" s="8" customFormat="1" ht="24.95" customHeight="1" x14ac:dyDescent="0.25">
      <c r="A21" s="5">
        <v>19</v>
      </c>
      <c r="B21" s="6" t="s">
        <v>48</v>
      </c>
      <c r="C21" s="6" t="s">
        <v>29</v>
      </c>
      <c r="D21" s="13">
        <f>36+4</f>
        <v>40</v>
      </c>
      <c r="E21" s="12" t="s">
        <v>55</v>
      </c>
      <c r="F21" s="5"/>
      <c r="G21" s="7" t="s">
        <v>6</v>
      </c>
      <c r="H21" s="7" t="s">
        <v>56</v>
      </c>
      <c r="I21" s="6"/>
    </row>
    <row r="22" spans="1:9" s="8" customFormat="1" ht="24.95" customHeight="1" x14ac:dyDescent="0.25">
      <c r="A22" s="5">
        <v>20</v>
      </c>
      <c r="B22" s="6" t="s">
        <v>49</v>
      </c>
      <c r="C22" s="6" t="s">
        <v>30</v>
      </c>
      <c r="D22" s="13">
        <f>49+11</f>
        <v>60</v>
      </c>
      <c r="E22" s="12" t="s">
        <v>55</v>
      </c>
      <c r="F22" s="5"/>
      <c r="G22" s="7" t="s">
        <v>6</v>
      </c>
      <c r="H22" s="7" t="s">
        <v>56</v>
      </c>
      <c r="I22" s="6"/>
    </row>
    <row r="23" spans="1:9" s="8" customFormat="1" ht="24.95" customHeight="1" x14ac:dyDescent="0.25">
      <c r="A23" s="5">
        <v>21</v>
      </c>
      <c r="B23" s="6" t="s">
        <v>50</v>
      </c>
      <c r="C23" s="6" t="s">
        <v>31</v>
      </c>
      <c r="D23" s="13">
        <f>84+14</f>
        <v>98</v>
      </c>
      <c r="E23" s="12" t="s">
        <v>55</v>
      </c>
      <c r="F23" s="5"/>
      <c r="G23" s="7" t="s">
        <v>6</v>
      </c>
      <c r="H23" s="7" t="s">
        <v>56</v>
      </c>
      <c r="I23" s="6"/>
    </row>
    <row r="24" spans="1:9" s="8" customFormat="1" ht="24.95" customHeight="1" x14ac:dyDescent="0.25">
      <c r="A24" s="5">
        <v>22</v>
      </c>
      <c r="B24" s="6" t="s">
        <v>51</v>
      </c>
      <c r="C24" s="6" t="s">
        <v>32</v>
      </c>
      <c r="D24" s="13">
        <f>88+12</f>
        <v>100</v>
      </c>
      <c r="E24" s="12" t="s">
        <v>55</v>
      </c>
      <c r="F24" s="5"/>
      <c r="G24" s="7" t="s">
        <v>6</v>
      </c>
      <c r="H24" s="7" t="s">
        <v>56</v>
      </c>
      <c r="I24" s="6"/>
    </row>
    <row r="25" spans="1:9" s="8" customFormat="1" ht="24.95" customHeight="1" x14ac:dyDescent="0.25">
      <c r="A25" s="5">
        <v>23</v>
      </c>
      <c r="B25" s="6" t="s">
        <v>52</v>
      </c>
      <c r="C25" s="6" t="s">
        <v>33</v>
      </c>
      <c r="D25" s="13">
        <f>23+2</f>
        <v>25</v>
      </c>
      <c r="E25" s="12" t="s">
        <v>55</v>
      </c>
      <c r="F25" s="5"/>
      <c r="G25" s="7" t="s">
        <v>6</v>
      </c>
      <c r="H25" s="7" t="s">
        <v>56</v>
      </c>
      <c r="I25" s="6"/>
    </row>
    <row r="26" spans="1:9" s="8" customFormat="1" ht="24.95" customHeight="1" x14ac:dyDescent="0.25">
      <c r="A26" s="5">
        <v>24</v>
      </c>
      <c r="B26" s="6" t="s">
        <v>53</v>
      </c>
      <c r="C26" s="6" t="s">
        <v>34</v>
      </c>
      <c r="D26" s="13">
        <f>32+4</f>
        <v>36</v>
      </c>
      <c r="E26" s="12" t="s">
        <v>55</v>
      </c>
      <c r="F26" s="5"/>
      <c r="G26" s="7" t="s">
        <v>6</v>
      </c>
      <c r="H26" s="7" t="s">
        <v>56</v>
      </c>
      <c r="I26" s="6"/>
    </row>
    <row r="27" spans="1:9" s="8" customFormat="1" ht="24.95" customHeight="1" x14ac:dyDescent="0.25">
      <c r="A27" s="5">
        <v>25</v>
      </c>
      <c r="B27" s="6" t="s">
        <v>54</v>
      </c>
      <c r="C27" s="6" t="s">
        <v>65</v>
      </c>
      <c r="D27" s="13">
        <f>144+10</f>
        <v>154</v>
      </c>
      <c r="E27" s="12" t="s">
        <v>55</v>
      </c>
      <c r="F27" s="5"/>
      <c r="G27" s="7" t="s">
        <v>6</v>
      </c>
      <c r="H27" s="7" t="s">
        <v>56</v>
      </c>
      <c r="I27" s="6"/>
    </row>
    <row r="28" spans="1:9" s="8" customFormat="1" ht="24.95" customHeight="1" x14ac:dyDescent="0.25">
      <c r="A28" s="5">
        <v>26</v>
      </c>
      <c r="B28" s="6" t="s">
        <v>61</v>
      </c>
      <c r="C28" s="6" t="s">
        <v>62</v>
      </c>
      <c r="D28" s="13">
        <f>294+26</f>
        <v>320</v>
      </c>
      <c r="E28" s="12" t="s">
        <v>96</v>
      </c>
      <c r="F28" s="5"/>
      <c r="G28" s="7" t="s">
        <v>6</v>
      </c>
      <c r="H28" s="7" t="s">
        <v>56</v>
      </c>
      <c r="I28" s="6"/>
    </row>
    <row r="29" spans="1:9" s="8" customFormat="1" ht="24.95" customHeight="1" x14ac:dyDescent="0.25">
      <c r="A29" s="5">
        <v>27</v>
      </c>
      <c r="B29" s="6" t="s">
        <v>66</v>
      </c>
      <c r="C29" s="6" t="s">
        <v>64</v>
      </c>
      <c r="D29" s="13">
        <v>8</v>
      </c>
      <c r="E29" s="12" t="s">
        <v>96</v>
      </c>
      <c r="F29" s="5"/>
      <c r="G29" s="7" t="s">
        <v>6</v>
      </c>
      <c r="H29" s="7" t="s">
        <v>56</v>
      </c>
      <c r="I29" s="6"/>
    </row>
    <row r="30" spans="1:9" s="8" customFormat="1" ht="24.95" customHeight="1" x14ac:dyDescent="0.25">
      <c r="A30" s="5">
        <v>28</v>
      </c>
      <c r="B30" s="6" t="s">
        <v>67</v>
      </c>
      <c r="C30" s="6" t="s">
        <v>63</v>
      </c>
      <c r="D30" s="13">
        <f>112+18</f>
        <v>130</v>
      </c>
      <c r="E30" s="12" t="s">
        <v>96</v>
      </c>
      <c r="F30" s="5"/>
      <c r="G30" s="7" t="s">
        <v>6</v>
      </c>
      <c r="H30" s="7" t="s">
        <v>56</v>
      </c>
      <c r="I30" s="6"/>
    </row>
    <row r="31" spans="1:9" s="19" customFormat="1" ht="24.95" customHeight="1" x14ac:dyDescent="0.25">
      <c r="A31" s="14">
        <v>29</v>
      </c>
      <c r="B31" s="15" t="s">
        <v>68</v>
      </c>
      <c r="C31" s="15" t="s">
        <v>69</v>
      </c>
      <c r="D31" s="16">
        <f>110+12</f>
        <v>122</v>
      </c>
      <c r="E31" s="17" t="s">
        <v>96</v>
      </c>
      <c r="F31" s="14"/>
      <c r="G31" s="18" t="s">
        <v>6</v>
      </c>
      <c r="H31" s="18" t="s">
        <v>56</v>
      </c>
      <c r="I31" s="15"/>
    </row>
    <row r="32" spans="1:9" s="19" customFormat="1" ht="24.95" customHeight="1" x14ac:dyDescent="0.25">
      <c r="A32" s="14">
        <v>30</v>
      </c>
      <c r="B32" s="15" t="s">
        <v>83</v>
      </c>
      <c r="C32" s="15" t="s">
        <v>70</v>
      </c>
      <c r="D32" s="16">
        <f>84+8</f>
        <v>92</v>
      </c>
      <c r="E32" s="17" t="s">
        <v>96</v>
      </c>
      <c r="F32" s="14"/>
      <c r="G32" s="18" t="s">
        <v>6</v>
      </c>
      <c r="H32" s="18" t="s">
        <v>56</v>
      </c>
      <c r="I32" s="15"/>
    </row>
    <row r="33" spans="1:9" s="19" customFormat="1" ht="24.95" customHeight="1" x14ac:dyDescent="0.25">
      <c r="A33" s="14">
        <v>31</v>
      </c>
      <c r="B33" s="15" t="s">
        <v>84</v>
      </c>
      <c r="C33" s="15" t="s">
        <v>71</v>
      </c>
      <c r="D33" s="16">
        <f>120+14</f>
        <v>134</v>
      </c>
      <c r="E33" s="17" t="s">
        <v>96</v>
      </c>
      <c r="F33" s="14"/>
      <c r="G33" s="18" t="s">
        <v>6</v>
      </c>
      <c r="H33" s="18" t="s">
        <v>56</v>
      </c>
      <c r="I33" s="15"/>
    </row>
    <row r="34" spans="1:9" s="19" customFormat="1" ht="24.95" customHeight="1" x14ac:dyDescent="0.25">
      <c r="A34" s="14">
        <v>32</v>
      </c>
      <c r="B34" s="15" t="s">
        <v>85</v>
      </c>
      <c r="C34" s="15" t="s">
        <v>73</v>
      </c>
      <c r="D34" s="16">
        <f>84+26</f>
        <v>110</v>
      </c>
      <c r="E34" s="17" t="s">
        <v>96</v>
      </c>
      <c r="F34" s="14"/>
      <c r="G34" s="18" t="s">
        <v>6</v>
      </c>
      <c r="H34" s="18" t="s">
        <v>56</v>
      </c>
      <c r="I34" s="15"/>
    </row>
    <row r="35" spans="1:9" s="19" customFormat="1" ht="24.95" customHeight="1" x14ac:dyDescent="0.25">
      <c r="A35" s="14">
        <v>33</v>
      </c>
      <c r="B35" s="15" t="s">
        <v>86</v>
      </c>
      <c r="C35" s="15" t="s">
        <v>74</v>
      </c>
      <c r="D35" s="16">
        <f>64+23</f>
        <v>87</v>
      </c>
      <c r="E35" s="17" t="s">
        <v>96</v>
      </c>
      <c r="F35" s="14"/>
      <c r="G35" s="18" t="s">
        <v>6</v>
      </c>
      <c r="H35" s="18" t="s">
        <v>56</v>
      </c>
      <c r="I35" s="15"/>
    </row>
    <row r="36" spans="1:9" s="19" customFormat="1" ht="24.95" customHeight="1" x14ac:dyDescent="0.25">
      <c r="A36" s="14">
        <v>34</v>
      </c>
      <c r="B36" s="15" t="s">
        <v>87</v>
      </c>
      <c r="C36" s="15" t="s">
        <v>72</v>
      </c>
      <c r="D36" s="16">
        <f>71+11</f>
        <v>82</v>
      </c>
      <c r="E36" s="17" t="s">
        <v>96</v>
      </c>
      <c r="F36" s="14"/>
      <c r="G36" s="18" t="s">
        <v>6</v>
      </c>
      <c r="H36" s="18" t="s">
        <v>56</v>
      </c>
      <c r="I36" s="15"/>
    </row>
    <row r="37" spans="1:9" s="19" customFormat="1" ht="24.95" customHeight="1" x14ac:dyDescent="0.25">
      <c r="A37" s="14">
        <v>35</v>
      </c>
      <c r="B37" s="15" t="s">
        <v>88</v>
      </c>
      <c r="C37" s="15" t="s">
        <v>75</v>
      </c>
      <c r="D37" s="16">
        <f>7+5</f>
        <v>12</v>
      </c>
      <c r="E37" s="17" t="s">
        <v>96</v>
      </c>
      <c r="F37" s="14"/>
      <c r="G37" s="18" t="s">
        <v>6</v>
      </c>
      <c r="H37" s="18" t="s">
        <v>56</v>
      </c>
      <c r="I37" s="15"/>
    </row>
    <row r="38" spans="1:9" s="19" customFormat="1" ht="24.95" customHeight="1" x14ac:dyDescent="0.25">
      <c r="A38" s="14">
        <v>36</v>
      </c>
      <c r="B38" s="15" t="s">
        <v>89</v>
      </c>
      <c r="C38" s="15" t="s">
        <v>76</v>
      </c>
      <c r="D38" s="16">
        <f>5+6</f>
        <v>11</v>
      </c>
      <c r="E38" s="17" t="s">
        <v>96</v>
      </c>
      <c r="F38" s="14"/>
      <c r="G38" s="18" t="s">
        <v>6</v>
      </c>
      <c r="H38" s="18" t="s">
        <v>56</v>
      </c>
      <c r="I38" s="15"/>
    </row>
    <row r="39" spans="1:9" s="19" customFormat="1" ht="24.95" customHeight="1" x14ac:dyDescent="0.25">
      <c r="A39" s="14">
        <v>37</v>
      </c>
      <c r="B39" s="15" t="s">
        <v>90</v>
      </c>
      <c r="C39" s="15" t="s">
        <v>77</v>
      </c>
      <c r="D39" s="16">
        <f>25+10</f>
        <v>35</v>
      </c>
      <c r="E39" s="17" t="s">
        <v>96</v>
      </c>
      <c r="F39" s="14"/>
      <c r="G39" s="18" t="s">
        <v>6</v>
      </c>
      <c r="H39" s="18" t="s">
        <v>56</v>
      </c>
      <c r="I39" s="15"/>
    </row>
    <row r="40" spans="1:9" s="19" customFormat="1" ht="50.1" customHeight="1" x14ac:dyDescent="0.25">
      <c r="A40" s="14">
        <v>38</v>
      </c>
      <c r="B40" s="15" t="s">
        <v>91</v>
      </c>
      <c r="C40" s="15" t="s">
        <v>78</v>
      </c>
      <c r="D40" s="16">
        <f>54+13</f>
        <v>67</v>
      </c>
      <c r="E40" s="17" t="s">
        <v>96</v>
      </c>
      <c r="F40" s="14"/>
      <c r="G40" s="18" t="s">
        <v>6</v>
      </c>
      <c r="H40" s="18" t="s">
        <v>56</v>
      </c>
      <c r="I40" s="15"/>
    </row>
    <row r="41" spans="1:9" s="19" customFormat="1" ht="24.95" customHeight="1" x14ac:dyDescent="0.25">
      <c r="A41" s="14">
        <v>39</v>
      </c>
      <c r="B41" s="15" t="s">
        <v>92</v>
      </c>
      <c r="C41" s="15" t="s">
        <v>79</v>
      </c>
      <c r="D41" s="16">
        <f>70+14</f>
        <v>84</v>
      </c>
      <c r="E41" s="17" t="s">
        <v>96</v>
      </c>
      <c r="F41" s="14"/>
      <c r="G41" s="18" t="s">
        <v>6</v>
      </c>
      <c r="H41" s="18" t="s">
        <v>56</v>
      </c>
      <c r="I41" s="15"/>
    </row>
    <row r="42" spans="1:9" s="19" customFormat="1" ht="24.95" customHeight="1" x14ac:dyDescent="0.25">
      <c r="A42" s="14">
        <v>40</v>
      </c>
      <c r="B42" s="15" t="s">
        <v>93</v>
      </c>
      <c r="C42" s="15" t="s">
        <v>80</v>
      </c>
      <c r="D42" s="16">
        <f>88+12</f>
        <v>100</v>
      </c>
      <c r="E42" s="17" t="s">
        <v>96</v>
      </c>
      <c r="F42" s="14"/>
      <c r="G42" s="18" t="s">
        <v>6</v>
      </c>
      <c r="H42" s="18" t="s">
        <v>56</v>
      </c>
      <c r="I42" s="15"/>
    </row>
    <row r="43" spans="1:9" s="19" customFormat="1" ht="24.95" customHeight="1" x14ac:dyDescent="0.25">
      <c r="A43" s="14">
        <v>41</v>
      </c>
      <c r="B43" s="15" t="s">
        <v>94</v>
      </c>
      <c r="C43" s="15" t="s">
        <v>81</v>
      </c>
      <c r="D43" s="16">
        <f>55+13</f>
        <v>68</v>
      </c>
      <c r="E43" s="17" t="s">
        <v>96</v>
      </c>
      <c r="F43" s="14"/>
      <c r="G43" s="18" t="s">
        <v>6</v>
      </c>
      <c r="H43" s="18" t="s">
        <v>56</v>
      </c>
      <c r="I43" s="15"/>
    </row>
    <row r="44" spans="1:9" s="19" customFormat="1" ht="24.95" customHeight="1" x14ac:dyDescent="0.25">
      <c r="A44" s="14">
        <v>42</v>
      </c>
      <c r="B44" s="15" t="s">
        <v>95</v>
      </c>
      <c r="C44" s="15" t="s">
        <v>82</v>
      </c>
      <c r="D44" s="16">
        <f>42+14</f>
        <v>56</v>
      </c>
      <c r="E44" s="17" t="s">
        <v>96</v>
      </c>
      <c r="F44" s="14"/>
      <c r="G44" s="18" t="s">
        <v>6</v>
      </c>
      <c r="H44" s="18" t="s">
        <v>56</v>
      </c>
      <c r="I44" s="15"/>
    </row>
    <row r="45" spans="1:9" ht="27.75" x14ac:dyDescent="0.25">
      <c r="A45" s="14">
        <v>43</v>
      </c>
      <c r="B45" s="15" t="s">
        <v>101</v>
      </c>
      <c r="C45" s="15" t="s">
        <v>98</v>
      </c>
      <c r="D45" s="16">
        <v>132</v>
      </c>
      <c r="E45" s="17" t="s">
        <v>96</v>
      </c>
      <c r="F45" s="20"/>
      <c r="G45" s="18" t="s">
        <v>6</v>
      </c>
      <c r="H45" s="18" t="s">
        <v>56</v>
      </c>
      <c r="I45" s="21"/>
    </row>
    <row r="46" spans="1:9" ht="27.75" x14ac:dyDescent="0.25">
      <c r="A46" s="14">
        <v>44</v>
      </c>
      <c r="B46" s="15" t="s">
        <v>102</v>
      </c>
      <c r="C46" s="15" t="s">
        <v>99</v>
      </c>
      <c r="D46" s="16">
        <v>42</v>
      </c>
      <c r="E46" s="17" t="s">
        <v>96</v>
      </c>
      <c r="F46" s="20"/>
      <c r="G46" s="18" t="s">
        <v>6</v>
      </c>
      <c r="H46" s="18" t="s">
        <v>56</v>
      </c>
      <c r="I46" s="20"/>
    </row>
    <row r="47" spans="1:9" ht="27.75" x14ac:dyDescent="0.25">
      <c r="A47" s="14">
        <v>45</v>
      </c>
      <c r="B47" s="15" t="s">
        <v>103</v>
      </c>
      <c r="C47" s="15" t="s">
        <v>100</v>
      </c>
      <c r="D47" s="16">
        <v>20</v>
      </c>
      <c r="E47" s="17" t="s">
        <v>96</v>
      </c>
      <c r="F47" s="20"/>
      <c r="G47" s="18" t="s">
        <v>6</v>
      </c>
      <c r="H47" s="18" t="s">
        <v>56</v>
      </c>
      <c r="I47" s="20"/>
    </row>
    <row r="48" spans="1:9" ht="27.75" x14ac:dyDescent="0.25">
      <c r="A48" s="14">
        <v>46</v>
      </c>
      <c r="B48" s="15" t="s">
        <v>109</v>
      </c>
      <c r="C48" s="15" t="s">
        <v>104</v>
      </c>
      <c r="D48" s="16">
        <v>50</v>
      </c>
      <c r="E48" s="17" t="s">
        <v>96</v>
      </c>
      <c r="F48" s="20"/>
      <c r="G48" s="18" t="s">
        <v>6</v>
      </c>
      <c r="H48" s="18" t="s">
        <v>56</v>
      </c>
      <c r="I48" s="20"/>
    </row>
    <row r="49" spans="1:9" ht="27.75" x14ac:dyDescent="0.25">
      <c r="A49" s="14">
        <v>47</v>
      </c>
      <c r="B49" s="15" t="s">
        <v>110</v>
      </c>
      <c r="C49" s="15" t="s">
        <v>105</v>
      </c>
      <c r="D49" s="16">
        <v>120</v>
      </c>
      <c r="E49" s="17" t="s">
        <v>96</v>
      </c>
      <c r="F49" s="20"/>
      <c r="G49" s="18" t="s">
        <v>6</v>
      </c>
      <c r="H49" s="18" t="s">
        <v>56</v>
      </c>
      <c r="I49" s="20"/>
    </row>
    <row r="50" spans="1:9" ht="27.75" x14ac:dyDescent="0.25">
      <c r="A50" s="14">
        <v>48</v>
      </c>
      <c r="B50" s="15" t="s">
        <v>111</v>
      </c>
      <c r="C50" s="15" t="s">
        <v>106</v>
      </c>
      <c r="D50" s="16">
        <v>18</v>
      </c>
      <c r="E50" s="17" t="s">
        <v>96</v>
      </c>
      <c r="F50" s="20"/>
      <c r="G50" s="18" t="s">
        <v>6</v>
      </c>
      <c r="H50" s="18" t="s">
        <v>56</v>
      </c>
      <c r="I50" s="20"/>
    </row>
    <row r="51" spans="1:9" ht="27.75" x14ac:dyDescent="0.25">
      <c r="A51" s="14">
        <v>49</v>
      </c>
      <c r="B51" s="15" t="s">
        <v>112</v>
      </c>
      <c r="C51" s="15" t="s">
        <v>115</v>
      </c>
      <c r="D51" s="16">
        <v>25</v>
      </c>
      <c r="E51" s="17" t="s">
        <v>96</v>
      </c>
      <c r="F51" s="20"/>
      <c r="G51" s="18" t="s">
        <v>6</v>
      </c>
      <c r="H51" s="18" t="s">
        <v>56</v>
      </c>
      <c r="I51" s="20"/>
    </row>
    <row r="52" spans="1:9" ht="27.75" x14ac:dyDescent="0.25">
      <c r="A52" s="14">
        <v>50</v>
      </c>
      <c r="B52" s="15" t="s">
        <v>113</v>
      </c>
      <c r="C52" s="15" t="s">
        <v>107</v>
      </c>
      <c r="D52" s="16">
        <v>129</v>
      </c>
      <c r="E52" s="17" t="s">
        <v>96</v>
      </c>
      <c r="F52" s="20"/>
      <c r="G52" s="18" t="s">
        <v>6</v>
      </c>
      <c r="H52" s="18" t="s">
        <v>56</v>
      </c>
      <c r="I52" s="20"/>
    </row>
    <row r="53" spans="1:9" ht="27.75" x14ac:dyDescent="0.25">
      <c r="A53" s="14">
        <v>51</v>
      </c>
      <c r="B53" s="15" t="s">
        <v>114</v>
      </c>
      <c r="C53" s="15" t="s">
        <v>108</v>
      </c>
      <c r="D53" s="16">
        <v>70</v>
      </c>
      <c r="E53" s="17" t="s">
        <v>96</v>
      </c>
      <c r="F53" s="20"/>
      <c r="G53" s="18" t="s">
        <v>6</v>
      </c>
      <c r="H53" s="18" t="s">
        <v>56</v>
      </c>
      <c r="I53" s="20"/>
    </row>
  </sheetData>
  <mergeCells count="1">
    <mergeCell ref="A1:I1"/>
  </mergeCells>
  <pageMargins left="0.39370078740157483" right="0.19685039370078741" top="0.39370078740157483" bottom="0.39370078740157483" header="0" footer="0"/>
  <pageSetup paperSize="9" scale="65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C-6 2020-21</vt:lpstr>
      <vt:lpstr>'C-6 2020-21'!Print_Area</vt:lpstr>
      <vt:lpstr>'C-6 2020-21'!Print_Titles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2021-12-31T11:17:49Z</dcterms:modified>
</cp:coreProperties>
</file>