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ಹೆಬ್ಬಾಳ ವಿಭಾಗ" sheetId="4" r:id="rId1"/>
    <sheet name="Sheet1" sheetId="1" state="hidden" r:id="rId2"/>
    <sheet name="Sheet2" sheetId="2" state="hidden" r:id="rId3"/>
    <sheet name="Sheet3" sheetId="3" state="hidden" r:id="rId4"/>
    <sheet name="C7 Accounts" sheetId="10" state="hidden" r:id="rId5"/>
  </sheets>
  <definedNames>
    <definedName name="_xlnm.Print_Area" localSheetId="1">Sheet1!$C$1:$D$38</definedName>
    <definedName name="_xlnm.Print_Area" localSheetId="0">'ಹೆಬ್ಬಾಳ ವಿಭಾಗ'!$C$7:$D$41</definedName>
    <definedName name="_xlnm.Print_Titles" localSheetId="4">'C7 Accounts'!$1:$1</definedName>
  </definedNames>
  <calcPr calcId="145621"/>
</workbook>
</file>

<file path=xl/calcChain.xml><?xml version="1.0" encoding="utf-8"?>
<calcChain xmlns="http://schemas.openxmlformats.org/spreadsheetml/2006/main">
  <c r="E73" i="4" l="1"/>
  <c r="E72" i="4"/>
  <c r="E71" i="4"/>
  <c r="E68" i="4"/>
  <c r="E67" i="4"/>
  <c r="E64" i="4"/>
  <c r="E62" i="4"/>
  <c r="E59" i="4"/>
  <c r="E54" i="4"/>
  <c r="E52" i="4"/>
  <c r="E41" i="4"/>
  <c r="E21" i="4"/>
  <c r="E20" i="4"/>
  <c r="E16" i="4"/>
  <c r="E12" i="4"/>
  <c r="E11" i="4" l="1"/>
  <c r="E14" i="4"/>
  <c r="E36" i="4"/>
  <c r="E31" i="4"/>
  <c r="E30" i="4"/>
  <c r="E22" i="4"/>
  <c r="E18" i="4"/>
  <c r="E15" i="4"/>
  <c r="E13" i="4"/>
  <c r="E10" i="4"/>
</calcChain>
</file>

<file path=xl/sharedStrings.xml><?xml version="1.0" encoding="utf-8"?>
<sst xmlns="http://schemas.openxmlformats.org/spreadsheetml/2006/main" count="573" uniqueCount="269">
  <si>
    <t>File No.</t>
  </si>
  <si>
    <t>File Name</t>
  </si>
  <si>
    <t>CPGRAMS Correspondance</t>
  </si>
  <si>
    <t>T&amp;D and AT&amp;C Loss</t>
  </si>
  <si>
    <t>DTC Failure related Circulars and Correspondance</t>
  </si>
  <si>
    <t>Smart Grid, DAS, WAMS related Circulars/ Letters</t>
  </si>
  <si>
    <t>KERC Amendments &amp; Circulars</t>
  </si>
  <si>
    <t>RC &amp; IPDS Rates</t>
  </si>
  <si>
    <t>Store related Circulars/ Letters</t>
  </si>
  <si>
    <t>SRTPV related Letters/ Circulars</t>
  </si>
  <si>
    <t>Pre paid Metering related Letters/ Circulars</t>
  </si>
  <si>
    <t>Circulars &amp; Letters</t>
  </si>
  <si>
    <t>M/s.S.M. Enterprises</t>
  </si>
  <si>
    <t>Water Supply, Ganga Kalyana, IP set Street light related letters/ Circulars</t>
  </si>
  <si>
    <t>Prudence Check for Fy 2017-18</t>
  </si>
  <si>
    <t>Prudence Check for Fy 2018-19</t>
  </si>
  <si>
    <t>DWA  Copies</t>
  </si>
  <si>
    <t xml:space="preserve"> PO Copies</t>
  </si>
  <si>
    <t>Capex and Spill Progress &amp; related letters ,Circulars</t>
  </si>
  <si>
    <t>Consumer Grievances &amp; Correspondance (Safety related)</t>
  </si>
  <si>
    <t>Consumer Grievances &amp; Correspondance (Power Supply related)</t>
  </si>
  <si>
    <t>Pending applications, Interruptions &amp; other statistics</t>
  </si>
  <si>
    <t>Urja Mithra</t>
  </si>
  <si>
    <t>Material Requirement</t>
  </si>
  <si>
    <t>Shifting of utilities on request of M/s.BMRCL/Traffic Dept/ BDA/BBMP etc..</t>
  </si>
  <si>
    <t>IPDS</t>
  </si>
  <si>
    <t>Foot Path TC Shifting/ Special Design</t>
  </si>
  <si>
    <t>Letters from Chief office/ Circle office</t>
  </si>
  <si>
    <t>Letters from Corporate office/ KPTCL</t>
  </si>
  <si>
    <t>Letters/ disconnection notice from KSPCB/ Fire dept.</t>
  </si>
  <si>
    <t>DTC Metering/ Water Supply/ Street light metering</t>
  </si>
  <si>
    <t>Monsoon contigency plan/ maintenance works carried out</t>
  </si>
  <si>
    <t>RTI</t>
  </si>
  <si>
    <t>OH to UG DPR/ DWA Copies</t>
  </si>
  <si>
    <t>Deposit ready reckoner 2019</t>
  </si>
  <si>
    <t>General Letters</t>
  </si>
  <si>
    <t>Notices issued (EHT Line)</t>
  </si>
  <si>
    <t>DDUGJY</t>
  </si>
  <si>
    <t>Accident Details</t>
  </si>
  <si>
    <t>F1A</t>
  </si>
  <si>
    <t>F1B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</si>
  <si>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</si>
  <si>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</si>
  <si>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</si>
  <si>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</si>
  <si>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</si>
  <si>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</si>
  <si>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</si>
  <si>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</si>
  <si>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</si>
  <si>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F11A</t>
  </si>
  <si>
    <t>F11B</t>
  </si>
  <si>
    <t>F12</t>
  </si>
  <si>
    <t>F13</t>
  </si>
  <si>
    <t>F14A</t>
  </si>
  <si>
    <t>F14B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</si>
  <si>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</si>
  <si>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</si>
  <si>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</si>
  <si>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</si>
  <si>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</si>
  <si>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</si>
  <si>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</si>
  <si>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</si>
  <si>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</si>
  <si>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</si>
  <si>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</si>
  <si>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</si>
  <si>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</si>
  <si>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</si>
  <si>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</si>
  <si>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</si>
  <si>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</si>
  <si>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</si>
  <si>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</si>
  <si>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</si>
  <si>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CAPEX  ಹಾಗು spill over  ಕಾರ್ಯಗಳ ಪ್ರಗತಿ ಕುರಿತಾದ ಪತ್ರ / ಸುತ್ತೋಲೆಗಳು</t>
  </si>
  <si>
    <t>ಪ್ರಸರಣಾ ಹಾಗು ವಿತರಣ ನಷ್ಟಗಳ ವಿವರ</t>
  </si>
  <si>
    <t>ಪರಿವರ್ತಕಗಳ ವಿಫಲತೆಯ ಕುರಿತಾದ ಪತ್ರ / ಸುತ್ತೋಲೆಗಳು</t>
  </si>
  <si>
    <t>ಗ್ರಾಹಕ ಕುಂದುಕೊರತೆಯ ಕುರಿತಾದ ಪತ್ರ ವ್ಯವಹಾರ  (ಸುರಕ್ಷತೆ)</t>
  </si>
  <si>
    <t>ಗ್ರಾಹಕ ಕುಂದುಕೊರತೆ ಕುರಿತಾದ  ಪತ್ರ ವ್ಯವಹಾರ  (ವಿದ್ಯುತ್ ಸರಬರಾಜು)</t>
  </si>
  <si>
    <t>CPGRAMS ಕುರಿತಾದ  ಪತ್ರ ವ್ಯವಹಾರ</t>
  </si>
  <si>
    <t>ನೀರು ಸರಬರಾಜು, ಗಂಗಾ ಕಲ್ಯಾಣ, ನೀರಾವರಿ ಪಂಪ್ ಸೆಟ್ ಹಾಗು ಬೀದಿ ದೀಪ ಕುರಿತಾದ ಪತ್ರ / ಸುತ್ತೋಲೆಗಳು</t>
  </si>
  <si>
    <r>
      <t xml:space="preserve">ಸ್ಮಾರ್ಟ್ ಗ್ರಿಡ್ , ಡಾಸ್, </t>
    </r>
    <r>
      <rPr>
        <sz val="11"/>
        <color theme="1"/>
        <rFont val="Bookman Old Style"/>
        <family val="1"/>
      </rPr>
      <t xml:space="preserve">CCB &amp; WAMS </t>
    </r>
    <r>
      <rPr>
        <sz val="11"/>
        <color theme="1"/>
        <rFont val="Calibri"/>
        <family val="2"/>
        <scheme val="minor"/>
      </rPr>
      <t>ಕುರಿತಾದ ಪತ್ರ / ಸುತ್ತೋಲೆಗಳು</t>
    </r>
  </si>
  <si>
    <r>
      <rPr>
        <sz val="11"/>
        <color theme="1"/>
        <rFont val="Bookman Old Style"/>
        <family val="1"/>
      </rPr>
      <t xml:space="preserve">KERC ತ್ತಿದ್ದುಪಡಿ </t>
    </r>
    <r>
      <rPr>
        <sz val="11"/>
        <color theme="1"/>
        <rFont val="Calibri"/>
        <family val="2"/>
        <scheme val="minor"/>
      </rPr>
      <t>ಕುರಿತಾದ ಪತ್ರ / ಸುತ್ತೋಲೆಗಳು</t>
    </r>
  </si>
  <si>
    <t>Rate contract ಹಾಗು IPDS ಕಾಮಗಾರಿಗಳ ಬೆಲೆಗಳ ವಿವರ</t>
  </si>
  <si>
    <t>ಉಗ್ರಾಣಕ್ಕೆ  ಸಂಬಂಧಿಸಿದ ಪತ್ರ / ಸುತ್ತೋಲೆಗಳು</t>
  </si>
  <si>
    <t>ಸೌರ ಛಾವಣಿ ಮೇಲ್ಭಾಗದ ಫೋಟೊ ವೋಲ್ಟಾಯಿಕ್ ವ್ಯವಸ್ಥೆಯ ಕುರಿತಾದ ಪತ್ರ / ಸುತ್ತೋಲೆಗಳು</t>
  </si>
  <si>
    <t>ಪೂರ್ವ ಪಾವತಿ ಮಾಪಕೀಕರಣದ ಕುರಿತಾದ ಪತ್ರ / ಸುತ್ತೋಲೆಗಳು</t>
  </si>
  <si>
    <t>ಕಾಮಗಾರಿಗಳ ಅವಾರ್ಡ್ ಪ್ರತಿಗಳು</t>
  </si>
  <si>
    <t>ಖರೀದಿ ಆದೇಶದ ಪ್ರತಿಗಳು</t>
  </si>
  <si>
    <t xml:space="preserve"> ಪತ್ರ / ಸುತ್ತೋಲೆಗಳು</t>
  </si>
  <si>
    <t>ಬಾಕಿ ಉಳಿದಿರುವ ಅರ್ಜಿಗಳು, ವಿದ್ಯುತ್ ಅಡಚಣೆ ಹಾಗು ಇತರೆ ಅಂಕಿ ಅಂಶಗಳು</t>
  </si>
  <si>
    <t>ಊರ್ಜಾ ಮಿತ್ರಾ ಕುರಿತಾದ ಪತ್ರ / ಸುತ್ತೋಲೆಗಳು</t>
  </si>
  <si>
    <t>PÀæªÀÄ ¸ÀASÉå</t>
  </si>
  <si>
    <t>PÀqÀvÀ ¸ÀASÉå</t>
  </si>
  <si>
    <t>«µÀAiÀÄ</t>
  </si>
  <si>
    <t>PÀqÀvÀzÀ°ègÀÄªÀ ¥ÀÄlUÀ¼À ¸ÀASÉå</t>
  </si>
  <si>
    <t>PÀqÀvÀ ¥ÁægÀA©ü¹zÀ ¢£ÁAPÀ</t>
  </si>
  <si>
    <t>PÀqÀvÀ «¯ÉÃ ªÀiÁrzÀ ¢£ÁAPÀ (PÀqÀvÀ ªÀÄÄPÁÛAiÀÄUÉÆ½¹zÀ ¢£ÁAPÀ)</t>
  </si>
  <si>
    <t>PÀqÀvÀ ªÀVÃðPÀgÀt</t>
  </si>
  <si>
    <t>PÀqÀvÀ £Á±ÀUÉÆ½¹zÀ ¢£ÁAPÀ</t>
  </si>
  <si>
    <t>µÀgÁ</t>
  </si>
  <si>
    <t>ಮೆ!! ಎಸ್ ಎಂ ಎಂಟರ್ಪ್ರೈಸಸ್, ಮೆ!! ಸಾಯಿನಾಥ್ ಪವರ್ ಸಿಸ್ಟಮ್ಸ್, ಮೆ!! ಕವಿಕಾ ಸಂಸ್ಥೆಗಳಿಗೆ ಸಂಬಂಧಿಸಿದ ಪತ್ರಗಳು</t>
  </si>
  <si>
    <t>ಅವಶ್ಯಕ ಸಾಮಾಗ್ರಿಗಳ ವಿವರ</t>
  </si>
  <si>
    <t>ಐ.ಪಿ.ಡಿ.ಎಸ್ ಕಾಮಗಾರಿಗಳ ಕುರಿತಾದ ಪತ್ರ / ಸುತ್ತೋಲೆಗಳು</t>
  </si>
  <si>
    <t>ಪಾದಚಾರಿ ರಸ್ತೆ ಮೇಲಿರುವ ಪರಿವರ್ತಕಗಳ ಸ್ಥಳ ಬದಲಾವಣೆ ಕುರಿತಾದ ಪತ್ರ / ಸುತ್ತೋಲೆಗಳು</t>
  </si>
  <si>
    <t>ನಿಗಮ ಕಾರ್ಯಾಲಯ/ ಕೆ.ಪಿ.ಟಿ.ಸಿ.ಎಲ್  ಕಛೇರಿಯಿಂದ ಬಂದಿರುವ ಪತ್ರ / ಸುತ್ತೋಲೆಗಳು</t>
  </si>
  <si>
    <t>ಮುಖ್ಯ ಇಂಜಿನಿಯರ್ ರವರ /ಅಧೀಕ್ಷಕ ಇಂಜಿನಿಯರ್ ರವರ  ಕಛೇರಿಯಿಂದ ಬಂದಿರುವ ಪತ್ರ / ಸುತ್ತೋಲೆಗಳು</t>
  </si>
  <si>
    <t>ಮೆ!! ಮೆಟ್ರೋ/ ಟ್ರಾಫಿಕ್/ ಬಿಡಿಎ/ ಬಿಬಿಎಂಪಿ ಇಲಾಖೆಗಳ ಕೋರಿಕೆಯನುಸಾರ ಉಪಯುಕ್ತತೆಗಳ ಸ್ಥಳ ಬದಲಾವಣೆ ಕುರಿತಾದ ಪತ್ರ / ಸುತ್ತೋಲೆಗಳು</t>
  </si>
  <si>
    <t>ಮಾಲಿನ್ಯ ನಿಯಂತ್ರಣ / ಅಗ್ನಿ ಶಾಮಕ ಇಲಾಖೆಯ ಕುರಿತಾದ ಪತ್ರ / ಸುತ್ತೋಲೆಗಳು</t>
  </si>
  <si>
    <t>ಪರಿವರ್ತಕ/ ನೀರು ಸರಬರಾಜು/ ಬೀದಿ ದೀಪ ಸ್ಥಾಪನೆಗಳ ಮಾಪಕೀಕರಣ ಕುರಿತಾದ ಪತ್ರ / ಸುತ್ತೋಲೆಗಳು</t>
  </si>
  <si>
    <t xml:space="preserve"> ನಿರ್ವಹಣಾ ಕಾಮಗಾರಿಗಳ ಕುರಿತಾದ ಪತ್ರ / ಸುತ್ತೋಲೆಗಳು</t>
  </si>
  <si>
    <t>ಮಾಹಿತಿ ಹಕ್ಕು ಅಧಿನಿಯಮ ಕುರಿತಾದ ಪತ್ರ / ಸುತ್ತೋಲೆಗಳು</t>
  </si>
  <si>
    <t>ಓವರ್ಹೆಡ್ ಮಾರ್ಗ ದಿಂದ ಭೂಗತ ಕೇಬಲಿಗೆ ಪರಿವರ್ತನೆ ಕಾಮಗಾರಿಯ ಕುರಿತಾದ ಪತ್ರ / ಸುತ್ತೋಲೆಗಳು</t>
  </si>
  <si>
    <t>ಠೇವಣಿಯ ವಿವರ</t>
  </si>
  <si>
    <t>ಹೆಚ್ಚುವರಿ ಅಧಿಕ ಒತ್ತಡ ಮಾರ್ಗಗಳ ಕೆಳಗಿರುವ ಸ್ಥಾಪನೆಗಳಿಗೆ ನೋಟೀಸ್ ನೀಡಿರುವ ಕುರಿತು</t>
  </si>
  <si>
    <t>ದೀನ ದಯಾಳ್ ಉದ್ಯೋಗ ಗ್ರಾಮ ಜ್ಯೋತಿ ವಿದ್ಯುದೀಕರಣ ಯೋಜನೆ ಕುರಿತಾದ ಪತ್ರ / ಸುತ್ತೋಲೆಗಳು</t>
  </si>
  <si>
    <t>ಅಪಘಾತ ಕುರಿತಾದ ಪತ್ರ / ಸುತ್ತೋಲೆಗಳು</t>
  </si>
  <si>
    <t>ಕಾರ್ಯಾದೇಶ ದಾಖಲಾತಿ ಪುಸ್ತಕ</t>
  </si>
  <si>
    <t>ವರ್ಕ್ ಅವಾರ್ಡ್ ದಾಖಲಾತಿ ಪುಸ್ತಕ</t>
  </si>
  <si>
    <t>ಖರೀದಿ ಆದೇಶ ದಾಖಲಾತಿ ಪುಸ್ತಕ</t>
  </si>
  <si>
    <t>ಕಾರ್ಯ ಪ್ರಮಾಣ ಪತ್ರ ದಾಖಲಾತಿ ಪುಸ್ತಕ</t>
  </si>
  <si>
    <t>ಹೆಚ್.ಟಿ. ಅರ್ಜಿಗಳ ದಾಖಲಾತಿ ಪುಸ್ತಕ</t>
  </si>
  <si>
    <t>BOOK 1</t>
  </si>
  <si>
    <t>BOOK 2</t>
  </si>
  <si>
    <t>BOOK 3</t>
  </si>
  <si>
    <t>BOOK 4</t>
  </si>
  <si>
    <t>BOOK 5</t>
  </si>
  <si>
    <t>08.01.2018</t>
  </si>
  <si>
    <t>10.01.2018</t>
  </si>
  <si>
    <t>18.01.2018</t>
  </si>
  <si>
    <t>13.12.2017</t>
  </si>
  <si>
    <t>27.01.2018</t>
  </si>
  <si>
    <t>19.01.2018</t>
  </si>
  <si>
    <t>29.01.2018</t>
  </si>
  <si>
    <t>15.12.2017</t>
  </si>
  <si>
    <t>30.07.2018</t>
  </si>
  <si>
    <t>06.07.2019</t>
  </si>
  <si>
    <t>29.09.2018</t>
  </si>
  <si>
    <t>Fy 2020-21</t>
  </si>
  <si>
    <t>ತಾಂತ್ರಿಕ</t>
  </si>
  <si>
    <t>ಚಾಲ್ತಿಯಲ್ಲಿದೆ</t>
  </si>
  <si>
    <t>ಮಾಹಿತಿ ಹಕ್ಕು ಅಧಿನಿಯಮ-2005 ರ ಸೆಕ್ಷನ್ 4(1) (ಎ) ಪ್ರಕಾರ ಹೆಬ್ಬಾಳ ವಿಭಾಗದಲ್ಲಿ ನಿರ್ವಹಿಸಲಾಗಿರುವ ಕಡತಗಳ ವಿವರ</t>
  </si>
  <si>
    <t>£ËPÀgÀgÀ ºÉ¸ÀgÀÄ</t>
  </si>
  <si>
    <t>MlÄÖ ¥ÀvÀæUÀ¼ÀÄ</t>
  </si>
  <si>
    <t>¥ÁægÀA¨sÀzÀ ¢£ÁAPÀ</t>
  </si>
  <si>
    <t>ªÀÄÄPÁÛAiÀÄzÀ ¢£ÁAPÀ</t>
  </si>
  <si>
    <t>PÀqÀvÀzÀ ªÀUÀð</t>
  </si>
  <si>
    <t>²æÃªÀÄw ªÉÆÃºÀ£ÁA§, »jAiÀÄ ¸ÀºÁAiÀÄQ</t>
  </si>
  <si>
    <t>oÉÃªÀtÂ ªÀÄgÀÄ¥ÁªÀwAiÀÄ Cfð</t>
  </si>
  <si>
    <t>PÀAzÁAiÀÄ</t>
  </si>
  <si>
    <t>1D</t>
  </si>
  <si>
    <t>1B</t>
  </si>
  <si>
    <t>ZÁ°ÛAiÀÄ°èzÉ</t>
  </si>
  <si>
    <t>¥sóÁ¸ïÖmÁæ÷åPï ªÀÄgÀÄ¥ÁªÀwAiÀÄ PÀqÀvÀ</t>
  </si>
  <si>
    <t>¦æ¥ÉÃqï ªÀÄgÀÄ¥ÁªÀw</t>
  </si>
  <si>
    <t>ªÁ¥À¸Áw</t>
  </si>
  <si>
    <t>4A</t>
  </si>
  <si>
    <t>4B</t>
  </si>
  <si>
    <t>¯ÉPÀÌ ¥Àj±ÉÆÃzsÀ£É ±ÁSÉ</t>
  </si>
  <si>
    <t>5A</t>
  </si>
  <si>
    <t>5B</t>
  </si>
  <si>
    <t>¸ÀÄvÉÆÛÃ¯É</t>
  </si>
  <si>
    <t>«zÀÄåvï ªÀÄUÀÎzÀ ¸À©ìr</t>
  </si>
  <si>
    <t>GavÀ «zÀÄåvï ¥ÀqÉ¢gÀÄªÀ / gÀzÀÄÝ ¥Àr¹gÀÄªÀ CfðUÀ¼ÀÄ</t>
  </si>
  <si>
    <t>PÉÆÃmïð ªÀÄ£À«AiÀÄ CfðUÀ¼ÀÄ</t>
  </si>
  <si>
    <t>ºÉ¸ÀgÀÄ §zÀ¯ÁªÀuÉAiÀÄ CfðUÀ¼ÀÄ</t>
  </si>
  <si>
    <t>²æÃ PÉ.«.J¸ï.PÉÆmÉÃ±ï, »jAiÀÄ ¸ÀºÁAiÀÄPÀ</t>
  </si>
  <si>
    <t>¤UÀªÀÄ PÀZÉÃjAiÀÄ «ªÀgÀUÀ¼ÀÄ</t>
  </si>
  <si>
    <t>DgïnfJ¸ï</t>
  </si>
  <si>
    <t>gÉÃnAUï ªÀgÀ¢UÀ¼À ¥ÀvÀæ ªÀåªÀºÁgÀUÀ¼ÀÄ</t>
  </si>
  <si>
    <t>G¥À «¨sÁUÀ PÀZÉÃjAiÀÄ ¥ÀvÀæ ªÀåªÀºÁgÀUÀ¼ÀÄ</t>
  </si>
  <si>
    <t>«¨sÁUÀ PÀZÉÃjAiÀÄ ¥ÀvÀæ ªÀåªÀºÁgÀUÀ¼ÀÄ</t>
  </si>
  <si>
    <t>vÁvÁÌ°PÀ ¸ÁÜªÀgÀUÀ¼À ¥ÀvÀæ ªÀåªÀºÁgÀUÀ¼ÀÄ</t>
  </si>
  <si>
    <t>UÁæºÀPÀgÀ ¥ÀvÀæ ªÀåªÀºÁgÀUÀ¼ÀÄ</t>
  </si>
  <si>
    <t>²æÃªÀÄw Dgï.C¤vÁ, »jAiÀÄ ¸ÀºÁAiÀÄQ</t>
  </si>
  <si>
    <t>vÁvÁÌ°PÀ ¸ÁÜªÀgÀUÀ¼À ºÉÆAzÁtÂPÉ CfðUÀ¼À PÀqÀvÀ</t>
  </si>
  <si>
    <t>²æÃªÀÄw »Ã£Á PË¸Àgï, ¸ÀºÁAiÀÄQ</t>
  </si>
  <si>
    <t>SÁ¸ÀV ¤ÃgÀÄ ¸ÀgÀ§gÁdÄ ªÀÄvÀÄÛ gÀ¸ÉÛ ¢Ã¥ÀUÀ¼À PÀqÀvÀ</t>
  </si>
  <si>
    <t>DgïJ¯ï© ¸ÁÜªÀgÀUÀ¼À §rØ ªÁ¥À¸ÁwUÀ¼À PÀqÀvÀ</t>
  </si>
  <si>
    <t>J¯ïn6 ¸ÁÜªÀgÀUÀ¼À JV  ºÉÆAzÁtÂPÉ</t>
  </si>
  <si>
    <t>J¯ïn6 ¸ÁÜªÀgÀUÀ¼À ¥ÀvÀæ ªÀåªÀºÁgÀUÀ¼ÀÄ</t>
  </si>
  <si>
    <t>J¯ïn6 ¸ÁÜªÀgÀUÀ¼À ©¯ï DUÀ¢gÀÄªÀ ¥ÀnÖ</t>
  </si>
  <si>
    <t>J¯ïn6 ¸ÁÜªÀgÀUÀ¼À ±ÀgÀuÁUÀwAiÀÄ QjAiÀÄ EAf¤AiÀÄgï(«)gÀªÀgÀ ªÀgÀ¢UÀ¼À PÀqÀvÀ</t>
  </si>
  <si>
    <t>J¯ïn6 ¸ÁÜªÀgÀUÀ¼À ©¯ï DVgÀÄªÀ PÀqÀvÀ</t>
  </si>
  <si>
    <t>D£ï¯ÉÊ£ï/D¥sóï¯ÉÊ£ï zÀÆgÀÄUÀ¼ÀÄ</t>
  </si>
  <si>
    <t xml:space="preserve">F¹J¸ï ºÉÆ¸À/ªÀÄÄPÁÛAiÀÄzÀ CfðUÀ¼ÀÄ </t>
  </si>
  <si>
    <t>J¯ïn6 ¸ÁÜªÀgÀUÀ¼À ¤ÃgÀÄ ¸ÀgÀ§gÁdÄ ªÀÄvÀÄÛ gÀ¸ÉÛ ¢Ã¥ÀUÀ¼À ªÁ¶ðPÀ ªÀgÀ¢UÀ¼ÀÄ</t>
  </si>
  <si>
    <t>PÀÄªÀiÁj ¸ÀºÀ£Á, QjAiÀÄ ¸ÀºÁAiÀÄQ</t>
  </si>
  <si>
    <t>©¯ï DUÀ¢gÀÄªÀ ¥ÀnÖ</t>
  </si>
  <si>
    <t>r¸ïPÀ£ÉPÀë£ï ¥ÀnÖ ªÀÄvÀÄÛ r&amp;Dgï</t>
  </si>
  <si>
    <t>±ÀgÀuÁUÀwAiÀÄ ¸ÁÜªÀgÀUÀ¼À QjAiÀÄ EAf¤AiÀÄgï(«) gÀªÀgÀ ªÀgÀ¢UÀ¼ÀÄ</t>
  </si>
  <si>
    <t>²æÃªÀÄw «dAiÀÄ®Që÷ä, QjAiÀÄ ¸ÀºÁAiÀÄQ</t>
  </si>
  <si>
    <t>²æÃ gÁWÀªÉÃAzÀæ gÉrØ, ¸ÀºÁAiÀÄPÀ</t>
  </si>
  <si>
    <t>PÁ ªÀÄvÀÄÛ ¥Á ¥ÀvÀæ ªÀåªÀºÁgÀUÀ¼ÀÄ</t>
  </si>
  <si>
    <t>©¯ï DUÀ¢gÀÄªÀ PÀqÀvÀ 1</t>
  </si>
  <si>
    <t>r¸ïPÀ£ÉPÀë£ï PÀqÀvÀ 1</t>
  </si>
  <si>
    <t>175A</t>
  </si>
  <si>
    <t>r¸ïPÀ£ÉPÀë£ï PÀqÀvÀ 2</t>
  </si>
  <si>
    <t>175B</t>
  </si>
  <si>
    <t>r¸ïPÀ£ÉPÀë£ï PÀqÀvÀ 3</t>
  </si>
  <si>
    <t>¸ÉÆÃ¯Ágï jÃrAUï 1</t>
  </si>
  <si>
    <t>176A</t>
  </si>
  <si>
    <t>¸ÉÆÃ¯Ágï jÃrAUï 2</t>
  </si>
  <si>
    <t>¸ÉÆÃ¯Ágï ©¯ï 1</t>
  </si>
  <si>
    <t>177A</t>
  </si>
  <si>
    <t>¸ÉÆÃ¯Ágï ©¯ï 2</t>
  </si>
  <si>
    <t>±ÀgÀuÁUÀwAiÀÄ ¸ÁÜªÀgÀUÀ¼À ¸ÀÜ¼À ¥Àj²Ã®£Á ªÀgÀ¢</t>
  </si>
  <si>
    <t>M¥ÀàAzÀzÀ ªÀÄÄPÁÛAiÀÄzÀ ¸ÀÆZÀ£É</t>
  </si>
  <si>
    <t>²æÃªÀÄw ¸ÀÄAzÀgÀ gÁtÂ, QjAiÀÄ ¸ÀºÁAiÀÄQ</t>
  </si>
  <si>
    <t>©©¹</t>
  </si>
  <si>
    <t>241A</t>
  </si>
  <si>
    <t>241B</t>
  </si>
  <si>
    <t>241C</t>
  </si>
  <si>
    <t>241D</t>
  </si>
  <si>
    <t>²æÃªÀÄw ±À²PÀ¯Á, QjAiÀÄ ¸ÀºÁAiÀÄQ</t>
  </si>
  <si>
    <t>40 ºÉZï¦ ©¯ï DUÀ¢gÀÄªÀÅzÀÄ</t>
  </si>
  <si>
    <t>r¸ïPÀ£ÉPÀë£ï ¥ÀnÖ</t>
  </si>
  <si>
    <t>40 ºÉZï¦ J.J¸ï.r</t>
  </si>
  <si>
    <t>qÉÆÃgï ¯ÁPï</t>
  </si>
  <si>
    <t>JA.J£ï.Dgï</t>
  </si>
  <si>
    <t>±ÀÆ£Àå §¼ÀPÉ</t>
  </si>
  <si>
    <t>Drmï ±Ámïð PÉèöÊªÀiï</t>
  </si>
  <si>
    <t>²æÃªÀÄw GªÀiÁzÉÃ«, QjAiÀÄ ¸ÀºÁAiÀÄQ</t>
  </si>
  <si>
    <t>ªÀÄÄRå PÀqÀvÀ</t>
  </si>
  <si>
    <t>¦AZÀtÂ PÀqÀvÀ (1.4.2006)</t>
  </si>
  <si>
    <t>SÁ° ºÀÄzÉÝUÀ½UÉ PÀÄjvÀ ¸Àà¶ÖÃPÀgÀt ¥ÀvÀæUÀ¼À PÀqÀvÀ</t>
  </si>
  <si>
    <t>PÉ.¦.n.¹.J¯ï. ªÀÄvÀÄÛ ºÉÊzÀgÁ¨Ázï PÀ£ÁðlPÀ GzÉÆåÃVUÀ½UÉ PÀÄjvÀ  PÀqÀvÀ</t>
  </si>
  <si>
    <t>¸ÀªÀÄªÀ¸ÀÛçPÉÌ PÀÄjvÀ ªÀiÁ»w PÀqÀvÀ</t>
  </si>
  <si>
    <t>¨ÉÆÃ£À¸ï  PÀqÀvÀ</t>
  </si>
  <si>
    <t>¦AZÀtÂ (¹¦J¸ï) PÀqÀvÀ</t>
  </si>
  <si>
    <t>¥ÀjPÁëxÀð CªÀ¢ü WÉÆÃµÀuÉ (¹AzsÀÄ ¥ÀæªÀiÁt ¥ÀvÀ)æ PÀqÀvÀ</t>
  </si>
  <si>
    <t>CgÉPÁ°PÀ ±ÀÄaUÁgÀgÀ PÀÄjvÀ PÀqÀvÀ</t>
  </si>
  <si>
    <t>CAQ CA±ÀUÀ¼À PÀqÀvÀ</t>
  </si>
  <si>
    <t>PÉÆÃmïð DzÉÃ±À/PÀ¯Á¥ÀUÀ¼À PÀqÀvÀ</t>
  </si>
  <si>
    <t>ªÀÉÃvÀ£À PÀqÀvÀ</t>
  </si>
  <si>
    <t>UÀ½PÉ gÀeÉ PÀqÀvÀ</t>
  </si>
  <si>
    <t>E¯ÁSÁ ¥ÀjÃPÉë ¥À°vÁA±À PÀqÀvÀ</t>
  </si>
  <si>
    <t>ªÁºÀ£À ¨sÀvÉå</t>
  </si>
  <si>
    <t>¢éUÀÄt ªÉÃvÀ£À PÀqÀvÀ</t>
  </si>
  <si>
    <t>¹5 zÁR¯Áw PÀqÀvÀ</t>
  </si>
  <si>
    <t>¹4 zÁR¯Áw PÀqÀvÀ</t>
  </si>
  <si>
    <t xml:space="preserve">J¯ï.¦.¹ ªÀÄvÀÄÛ J¸ï.Dgï. PÀÄjvÀ ¥ÀvÀæUÀ¼À </t>
  </si>
  <si>
    <t>CgÉPÁ°PÀ ±ÀÄaUÁgÀgÀ ªÀÄvÀÄÛ PÀAzÁAiÀÄ ¸ÀºÁAiÀÄPÀgÀ zÁR¯Áw</t>
  </si>
  <si>
    <t>ªÀiÁ.ºÀ.C. ªÀÄvÀÄÛ «zsÁ£À ¸À¨sÉ ¥Àæ±ÉßUÀ¼À PÀqÀvÀ</t>
  </si>
  <si>
    <t>ªÀÄÄAUÀqÀ ªÉÃvÀ£À  PÀqÀvÀ</t>
  </si>
  <si>
    <t>Dgï &amp; Dgï  PÀqÀvÀ</t>
  </si>
  <si>
    <t>UÀË¥Àå ªÀgÀ¢</t>
  </si>
  <si>
    <t>eÉÃµÀ×vÁ ¥ÀnÖ</t>
  </si>
  <si>
    <t>j°Ãªï/PÀvÀðªÀåPÉÌ ªÀgÀ¢ ªÀiÁrPÉÆAqÀ PÀÄjvÀ  PÀqÀvÀ</t>
  </si>
  <si>
    <t>gÀeÉ  PÀqÀvÀ</t>
  </si>
  <si>
    <t>fÃªÀ «ªÀiÁ PÀÄjvÀ PÀqÀvÀ</t>
  </si>
  <si>
    <t>J¯ï.¦.¹ ªÀÄvÀÄÛ ªÉÃvÀ£À PÀÄjvÀ PÀqÀvÀ</t>
  </si>
  <si>
    <t>¹7 zÁR¯Áw PÀqÀvÀ</t>
  </si>
  <si>
    <t>¹8 zÁR¯Áw PÀqÀvÀ</t>
  </si>
  <si>
    <t>«¨sÁUÀ PÀZÉÃjAiÀÄ zÁR¯Áw PÀqÀvÀ</t>
  </si>
  <si>
    <t>£ÉÆÃnÃ¸ï K¦æ¯ï-20 EAzÀ ªÀiÁZï-21</t>
  </si>
  <si>
    <t>¥ÀzÉÆÃ£Àßw PÀqÀvÀ</t>
  </si>
  <si>
    <t>PÀrvÀUÀ¼À «ªÀgÀ PÀÄjvÀ PÀqÀvÀ</t>
  </si>
  <si>
    <t>¹ jf¸ÀÖgïUÉ ¸ÀA§A¢ü¹zÀ ¸ÀÄvÉÆÛÃ¯É</t>
  </si>
  <si>
    <t>¹ jf¸ÀÖgïUÉ ¸ÀA§A¢ü¹zÀAvÉ £ÉÆÃnÃ¸ï</t>
  </si>
  <si>
    <t>ªÁ¶ðPÀ GUÁæt JtÂPÉ ¥Àæw</t>
  </si>
  <si>
    <t>GUÁætPÉÌ ¸ÀA§A¢ü¹zÀ ¥ÀvÀæUÀ¼ÀÄ</t>
  </si>
  <si>
    <t>GUÁætPÉÌ ¸ÀA§A¢ü¹zÀ ¸ÀÄvÉÆÛÃ¯ÉUÀ¼ÀÄ</t>
  </si>
  <si>
    <t>eÉ.«, ¸ÁÖPï PÀA¥ÉÊ¯ÉÃ±À£ï</t>
  </si>
  <si>
    <t>E£ïªÉAlj  PÀqÀvÀ</t>
  </si>
  <si>
    <t>¥ÀvÀæUÀ¼ÀÄ</t>
  </si>
  <si>
    <t>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</si>
</sst>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sz val="11"/>
      <color theme="1"/>
      <name val="Bookman Old Style"/>
      <family val="1"/>
    </font>
    <font>
      <b/>
      <sz val="14"/>
      <color theme="1"/>
      <name val="Nudi 01 e"/>
    </font>
    <font>
      <b/>
      <sz val="14"/>
      <color theme="1"/>
      <name val="Nudi Akshar"/>
    </font>
    <font>
      <sz val="11"/>
      <color theme="1"/>
      <name val="Nudi Akshar"/>
    </font>
    <font>
      <b/>
      <sz val="11"/>
      <color theme="1"/>
      <name val="Calibri"/>
      <family val="2"/>
      <scheme val="minor"/>
    </font>
    <font>
      <b/>
      <sz val="11"/>
      <color theme="1"/>
      <name val="Nudi Aksha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8"/>
  <sheetViews>
    <sheetView tabSelected="1" workbookViewId="0">
      <selection activeCell="B3" sqref="B3:J3"/>
    </sheetView>
  </sheetViews>
  <sheetFormatPr defaultRowHeight="15" x14ac:dyDescent="0.25"/>
  <cols>
    <col min="3" max="3" width="14.140625" customWidth="1"/>
    <col min="4" max="4" width="50.28515625" customWidth="1"/>
    <col min="5" max="5" width="13.85546875" customWidth="1"/>
    <col min="6" max="6" width="14.140625" customWidth="1"/>
    <col min="7" max="7" width="18.42578125" customWidth="1"/>
    <col min="8" max="8" width="14.42578125" customWidth="1"/>
    <col min="9" max="9" width="13" customWidth="1"/>
  </cols>
  <sheetData>
    <row r="1" spans="2:10" ht="42.75" customHeight="1" x14ac:dyDescent="0.25"/>
    <row r="3" spans="2:10" ht="22.5" x14ac:dyDescent="0.25">
      <c r="B3" s="31" t="s">
        <v>143</v>
      </c>
      <c r="C3" s="31"/>
      <c r="D3" s="31"/>
      <c r="E3" s="31"/>
      <c r="F3" s="31"/>
      <c r="G3" s="31"/>
      <c r="H3" s="31"/>
      <c r="I3" s="31"/>
      <c r="J3" s="31"/>
    </row>
    <row r="4" spans="2:10" s="5" customFormat="1" ht="22.5" x14ac:dyDescent="0.25">
      <c r="B4" s="10"/>
      <c r="C4" s="10"/>
      <c r="D4" s="10"/>
      <c r="E4" s="10"/>
      <c r="F4" s="10"/>
      <c r="G4" s="10"/>
      <c r="H4" s="10"/>
      <c r="I4" s="10"/>
      <c r="J4" s="10"/>
    </row>
    <row r="6" spans="2:10" ht="117" customHeight="1" x14ac:dyDescent="0.25">
      <c r="B6" s="11" t="s">
        <v>94</v>
      </c>
      <c r="C6" s="11" t="s">
        <v>95</v>
      </c>
      <c r="D6" s="11" t="s">
        <v>96</v>
      </c>
      <c r="E6" s="11" t="s">
        <v>97</v>
      </c>
      <c r="F6" s="11" t="s">
        <v>98</v>
      </c>
      <c r="G6" s="11" t="s">
        <v>99</v>
      </c>
      <c r="H6" s="11" t="s">
        <v>100</v>
      </c>
      <c r="I6" s="11" t="s">
        <v>101</v>
      </c>
      <c r="J6" s="11" t="s">
        <v>102</v>
      </c>
    </row>
    <row r="7" spans="2:10" ht="57" customHeight="1" x14ac:dyDescent="0.25">
      <c r="B7" s="9">
        <v>1</v>
      </c>
      <c r="C7" s="3" t="s">
        <v>39</v>
      </c>
      <c r="D7" s="7" t="s">
        <v>79</v>
      </c>
      <c r="E7" s="9">
        <v>698</v>
      </c>
      <c r="F7" s="9" t="s">
        <v>129</v>
      </c>
      <c r="G7" s="32" t="s">
        <v>142</v>
      </c>
      <c r="H7" s="9" t="s">
        <v>141</v>
      </c>
      <c r="I7" s="32" t="s">
        <v>142</v>
      </c>
      <c r="J7" s="9"/>
    </row>
    <row r="8" spans="2:10" ht="39.950000000000003" customHeight="1" x14ac:dyDescent="0.25">
      <c r="B8" s="9">
        <v>2</v>
      </c>
      <c r="C8" s="3" t="s">
        <v>40</v>
      </c>
      <c r="D8" s="7" t="s">
        <v>80</v>
      </c>
      <c r="E8" s="9">
        <v>632</v>
      </c>
      <c r="F8" s="9" t="s">
        <v>129</v>
      </c>
      <c r="G8" s="33"/>
      <c r="H8" s="9" t="s">
        <v>141</v>
      </c>
      <c r="I8" s="33"/>
      <c r="J8" s="9"/>
    </row>
    <row r="9" spans="2:10" ht="39.950000000000003" customHeight="1" x14ac:dyDescent="0.25">
      <c r="B9" s="9">
        <v>3</v>
      </c>
      <c r="C9" s="3" t="s">
        <v>41</v>
      </c>
      <c r="D9" s="8" t="s">
        <v>81</v>
      </c>
      <c r="E9" s="9">
        <v>25</v>
      </c>
      <c r="F9" s="9" t="s">
        <v>129</v>
      </c>
      <c r="G9" s="33"/>
      <c r="H9" s="9" t="s">
        <v>141</v>
      </c>
      <c r="I9" s="33"/>
      <c r="J9" s="9"/>
    </row>
    <row r="10" spans="2:10" s="24" customFormat="1" ht="39.950000000000003" customHeight="1" x14ac:dyDescent="0.25">
      <c r="B10" s="9">
        <v>4</v>
      </c>
      <c r="C10" s="4" t="s">
        <v>42</v>
      </c>
      <c r="D10" s="23" t="s">
        <v>76</v>
      </c>
      <c r="E10" s="22">
        <f>475+30</f>
        <v>505</v>
      </c>
      <c r="F10" s="22" t="s">
        <v>130</v>
      </c>
      <c r="G10" s="33"/>
      <c r="H10" s="22" t="s">
        <v>141</v>
      </c>
      <c r="I10" s="33"/>
      <c r="J10" s="22"/>
    </row>
    <row r="11" spans="2:10" s="24" customFormat="1" ht="39.950000000000003" customHeight="1" x14ac:dyDescent="0.25">
      <c r="B11" s="9">
        <v>5</v>
      </c>
      <c r="C11" s="4" t="s">
        <v>43</v>
      </c>
      <c r="D11" s="23" t="s">
        <v>77</v>
      </c>
      <c r="E11" s="22">
        <f>85+5</f>
        <v>90</v>
      </c>
      <c r="F11" s="22" t="s">
        <v>129</v>
      </c>
      <c r="G11" s="33"/>
      <c r="H11" s="22" t="s">
        <v>141</v>
      </c>
      <c r="I11" s="33"/>
      <c r="J11" s="22"/>
    </row>
    <row r="12" spans="2:10" s="24" customFormat="1" ht="39.950000000000003" customHeight="1" x14ac:dyDescent="0.25">
      <c r="B12" s="9">
        <v>6</v>
      </c>
      <c r="C12" s="4" t="s">
        <v>44</v>
      </c>
      <c r="D12" s="23" t="s">
        <v>78</v>
      </c>
      <c r="E12" s="22">
        <f>65+20</f>
        <v>85</v>
      </c>
      <c r="F12" s="22" t="s">
        <v>131</v>
      </c>
      <c r="G12" s="33"/>
      <c r="H12" s="22" t="s">
        <v>141</v>
      </c>
      <c r="I12" s="33"/>
      <c r="J12" s="22"/>
    </row>
    <row r="13" spans="2:10" s="24" customFormat="1" ht="39.950000000000003" customHeight="1" x14ac:dyDescent="0.25">
      <c r="B13" s="9">
        <v>7</v>
      </c>
      <c r="C13" s="4" t="s">
        <v>45</v>
      </c>
      <c r="D13" s="23" t="s">
        <v>82</v>
      </c>
      <c r="E13" s="22">
        <f>32+10</f>
        <v>42</v>
      </c>
      <c r="F13" s="22" t="s">
        <v>130</v>
      </c>
      <c r="G13" s="33"/>
      <c r="H13" s="22" t="s">
        <v>141</v>
      </c>
      <c r="I13" s="33"/>
      <c r="J13" s="22"/>
    </row>
    <row r="14" spans="2:10" s="24" customFormat="1" ht="39.950000000000003" customHeight="1" x14ac:dyDescent="0.25">
      <c r="B14" s="9">
        <v>8</v>
      </c>
      <c r="C14" s="4" t="s">
        <v>46</v>
      </c>
      <c r="D14" s="23" t="s">
        <v>83</v>
      </c>
      <c r="E14" s="22">
        <f>40+2</f>
        <v>42</v>
      </c>
      <c r="F14" s="22" t="s">
        <v>130</v>
      </c>
      <c r="G14" s="33"/>
      <c r="H14" s="22" t="s">
        <v>141</v>
      </c>
      <c r="I14" s="33"/>
      <c r="J14" s="22"/>
    </row>
    <row r="15" spans="2:10" s="24" customFormat="1" ht="39.950000000000003" customHeight="1" x14ac:dyDescent="0.25">
      <c r="B15" s="9">
        <v>9</v>
      </c>
      <c r="C15" s="4" t="s">
        <v>47</v>
      </c>
      <c r="D15" s="23" t="s">
        <v>84</v>
      </c>
      <c r="E15" s="22">
        <f>65+30</f>
        <v>95</v>
      </c>
      <c r="F15" s="22" t="s">
        <v>132</v>
      </c>
      <c r="G15" s="33"/>
      <c r="H15" s="22" t="s">
        <v>141</v>
      </c>
      <c r="I15" s="33"/>
      <c r="J15" s="22"/>
    </row>
    <row r="16" spans="2:10" s="24" customFormat="1" ht="39.950000000000003" customHeight="1" x14ac:dyDescent="0.25">
      <c r="B16" s="9">
        <v>10</v>
      </c>
      <c r="C16" s="4" t="s">
        <v>48</v>
      </c>
      <c r="D16" s="23" t="s">
        <v>85</v>
      </c>
      <c r="E16" s="22">
        <f>12+20</f>
        <v>32</v>
      </c>
      <c r="F16" s="22" t="s">
        <v>129</v>
      </c>
      <c r="G16" s="33"/>
      <c r="H16" s="22" t="s">
        <v>141</v>
      </c>
      <c r="I16" s="33"/>
      <c r="J16" s="22"/>
    </row>
    <row r="17" spans="2:10" s="24" customFormat="1" ht="39.950000000000003" customHeight="1" x14ac:dyDescent="0.25">
      <c r="B17" s="9">
        <v>11</v>
      </c>
      <c r="C17" s="4" t="s">
        <v>49</v>
      </c>
      <c r="D17" s="23" t="s">
        <v>86</v>
      </c>
      <c r="E17" s="22">
        <v>955</v>
      </c>
      <c r="F17" s="22" t="s">
        <v>129</v>
      </c>
      <c r="G17" s="33"/>
      <c r="H17" s="22" t="s">
        <v>141</v>
      </c>
      <c r="I17" s="33"/>
      <c r="J17" s="22"/>
    </row>
    <row r="18" spans="2:10" s="24" customFormat="1" ht="39.950000000000003" customHeight="1" x14ac:dyDescent="0.25">
      <c r="B18" s="9">
        <v>12</v>
      </c>
      <c r="C18" s="4" t="s">
        <v>52</v>
      </c>
      <c r="D18" s="23" t="s">
        <v>87</v>
      </c>
      <c r="E18" s="22">
        <f>52+10</f>
        <v>62</v>
      </c>
      <c r="F18" s="22" t="s">
        <v>133</v>
      </c>
      <c r="G18" s="33"/>
      <c r="H18" s="22" t="s">
        <v>141</v>
      </c>
      <c r="I18" s="33"/>
      <c r="J18" s="22"/>
    </row>
    <row r="19" spans="2:10" s="24" customFormat="1" ht="39.950000000000003" customHeight="1" x14ac:dyDescent="0.25">
      <c r="B19" s="9">
        <v>13</v>
      </c>
      <c r="C19" s="4" t="s">
        <v>53</v>
      </c>
      <c r="D19" s="23" t="s">
        <v>88</v>
      </c>
      <c r="E19" s="22">
        <v>68</v>
      </c>
      <c r="F19" s="22" t="s">
        <v>134</v>
      </c>
      <c r="G19" s="33"/>
      <c r="H19" s="22" t="s">
        <v>141</v>
      </c>
      <c r="I19" s="33"/>
      <c r="J19" s="22"/>
    </row>
    <row r="20" spans="2:10" s="24" customFormat="1" ht="39.950000000000003" customHeight="1" x14ac:dyDescent="0.25">
      <c r="B20" s="9">
        <v>14</v>
      </c>
      <c r="C20" s="4" t="s">
        <v>54</v>
      </c>
      <c r="D20" s="23" t="s">
        <v>89</v>
      </c>
      <c r="E20" s="22">
        <f>1478+100</f>
        <v>1578</v>
      </c>
      <c r="F20" s="22" t="s">
        <v>131</v>
      </c>
      <c r="G20" s="33"/>
      <c r="H20" s="22" t="s">
        <v>141</v>
      </c>
      <c r="I20" s="33"/>
      <c r="J20" s="22"/>
    </row>
    <row r="21" spans="2:10" s="24" customFormat="1" ht="39.950000000000003" customHeight="1" x14ac:dyDescent="0.25">
      <c r="B21" s="9">
        <v>15</v>
      </c>
      <c r="C21" s="4" t="s">
        <v>55</v>
      </c>
      <c r="D21" s="23" t="s">
        <v>90</v>
      </c>
      <c r="E21" s="22">
        <f>1250+450</f>
        <v>1700</v>
      </c>
      <c r="F21" s="22" t="s">
        <v>129</v>
      </c>
      <c r="G21" s="33"/>
      <c r="H21" s="22" t="s">
        <v>141</v>
      </c>
      <c r="I21" s="33"/>
      <c r="J21" s="22"/>
    </row>
    <row r="22" spans="2:10" s="24" customFormat="1" ht="39.950000000000003" customHeight="1" x14ac:dyDescent="0.25">
      <c r="B22" s="9">
        <v>16</v>
      </c>
      <c r="C22" s="4" t="s">
        <v>56</v>
      </c>
      <c r="D22" s="23" t="s">
        <v>91</v>
      </c>
      <c r="E22" s="22">
        <f>1546+30</f>
        <v>1576</v>
      </c>
      <c r="F22" s="22" t="s">
        <v>129</v>
      </c>
      <c r="G22" s="33"/>
      <c r="H22" s="22" t="s">
        <v>141</v>
      </c>
      <c r="I22" s="33"/>
      <c r="J22" s="22"/>
    </row>
    <row r="23" spans="2:10" s="24" customFormat="1" ht="39.950000000000003" customHeight="1" x14ac:dyDescent="0.25">
      <c r="B23" s="9">
        <v>17</v>
      </c>
      <c r="C23" s="4" t="s">
        <v>57</v>
      </c>
      <c r="D23" s="23" t="s">
        <v>92</v>
      </c>
      <c r="E23" s="22">
        <v>452</v>
      </c>
      <c r="F23" s="22" t="s">
        <v>135</v>
      </c>
      <c r="G23" s="33"/>
      <c r="H23" s="22" t="s">
        <v>141</v>
      </c>
      <c r="I23" s="33"/>
      <c r="J23" s="22"/>
    </row>
    <row r="24" spans="2:10" s="24" customFormat="1" ht="39.950000000000003" customHeight="1" x14ac:dyDescent="0.25">
      <c r="B24" s="9">
        <v>18</v>
      </c>
      <c r="C24" s="4" t="s">
        <v>58</v>
      </c>
      <c r="D24" s="23" t="s">
        <v>93</v>
      </c>
      <c r="E24" s="22">
        <v>5</v>
      </c>
      <c r="F24" s="22" t="s">
        <v>129</v>
      </c>
      <c r="G24" s="33"/>
      <c r="H24" s="22" t="s">
        <v>141</v>
      </c>
      <c r="I24" s="33"/>
      <c r="J24" s="22"/>
    </row>
    <row r="25" spans="2:10" s="24" customFormat="1" ht="39.950000000000003" customHeight="1" x14ac:dyDescent="0.25">
      <c r="B25" s="9">
        <v>19</v>
      </c>
      <c r="C25" s="4" t="s">
        <v>59</v>
      </c>
      <c r="D25" s="23" t="s">
        <v>103</v>
      </c>
      <c r="E25" s="22">
        <v>351</v>
      </c>
      <c r="F25" s="22" t="s">
        <v>129</v>
      </c>
      <c r="G25" s="33"/>
      <c r="H25" s="22" t="s">
        <v>141</v>
      </c>
      <c r="I25" s="33"/>
      <c r="J25" s="22"/>
    </row>
    <row r="26" spans="2:10" s="24" customFormat="1" ht="39.950000000000003" customHeight="1" x14ac:dyDescent="0.25">
      <c r="B26" s="9">
        <v>20</v>
      </c>
      <c r="C26" s="4" t="s">
        <v>60</v>
      </c>
      <c r="D26" s="23" t="s">
        <v>104</v>
      </c>
      <c r="E26" s="22">
        <v>25</v>
      </c>
      <c r="F26" s="22" t="s">
        <v>129</v>
      </c>
      <c r="G26" s="33"/>
      <c r="H26" s="22" t="s">
        <v>141</v>
      </c>
      <c r="I26" s="33"/>
      <c r="J26" s="22"/>
    </row>
    <row r="27" spans="2:10" s="24" customFormat="1" ht="69.75" customHeight="1" x14ac:dyDescent="0.25">
      <c r="B27" s="9">
        <v>21</v>
      </c>
      <c r="C27" s="4" t="s">
        <v>61</v>
      </c>
      <c r="D27" s="25" t="s">
        <v>109</v>
      </c>
      <c r="E27" s="22">
        <v>50</v>
      </c>
      <c r="F27" s="22" t="s">
        <v>129</v>
      </c>
      <c r="G27" s="33"/>
      <c r="H27" s="22" t="s">
        <v>141</v>
      </c>
      <c r="I27" s="33"/>
      <c r="J27" s="22"/>
    </row>
    <row r="28" spans="2:10" s="24" customFormat="1" ht="38.25" customHeight="1" x14ac:dyDescent="0.25">
      <c r="B28" s="9">
        <v>22</v>
      </c>
      <c r="C28" s="4" t="s">
        <v>62</v>
      </c>
      <c r="D28" s="25" t="s">
        <v>105</v>
      </c>
      <c r="E28" s="22">
        <v>545</v>
      </c>
      <c r="F28" s="22" t="s">
        <v>131</v>
      </c>
      <c r="G28" s="33"/>
      <c r="H28" s="22" t="s">
        <v>141</v>
      </c>
      <c r="I28" s="33"/>
      <c r="J28" s="22"/>
    </row>
    <row r="29" spans="2:10" s="24" customFormat="1" ht="29.25" customHeight="1" x14ac:dyDescent="0.25">
      <c r="B29" s="9">
        <v>23</v>
      </c>
      <c r="C29" s="4" t="s">
        <v>63</v>
      </c>
      <c r="D29" s="25" t="s">
        <v>106</v>
      </c>
      <c r="E29" s="22">
        <v>358</v>
      </c>
      <c r="F29" s="22" t="s">
        <v>129</v>
      </c>
      <c r="G29" s="33"/>
      <c r="H29" s="22" t="s">
        <v>141</v>
      </c>
      <c r="I29" s="33"/>
      <c r="J29" s="22"/>
    </row>
    <row r="30" spans="2:10" s="24" customFormat="1" ht="62.25" customHeight="1" x14ac:dyDescent="0.25">
      <c r="B30" s="9">
        <v>24</v>
      </c>
      <c r="C30" s="4" t="s">
        <v>64</v>
      </c>
      <c r="D30" s="25" t="s">
        <v>107</v>
      </c>
      <c r="E30" s="22">
        <f>465+20</f>
        <v>485</v>
      </c>
      <c r="F30" s="22" t="s">
        <v>129</v>
      </c>
      <c r="G30" s="33"/>
      <c r="H30" s="22" t="s">
        <v>141</v>
      </c>
      <c r="I30" s="33"/>
      <c r="J30" s="22"/>
    </row>
    <row r="31" spans="2:10" s="24" customFormat="1" ht="62.25" customHeight="1" x14ac:dyDescent="0.25">
      <c r="B31" s="9">
        <v>25</v>
      </c>
      <c r="C31" s="4" t="s">
        <v>65</v>
      </c>
      <c r="D31" s="25" t="s">
        <v>108</v>
      </c>
      <c r="E31" s="22">
        <f>587+10+10</f>
        <v>607</v>
      </c>
      <c r="F31" s="22" t="s">
        <v>129</v>
      </c>
      <c r="G31" s="33"/>
      <c r="H31" s="22" t="s">
        <v>141</v>
      </c>
      <c r="I31" s="33"/>
      <c r="J31" s="22"/>
    </row>
    <row r="32" spans="2:10" s="24" customFormat="1" ht="62.25" customHeight="1" x14ac:dyDescent="0.25">
      <c r="B32" s="9">
        <v>26</v>
      </c>
      <c r="C32" s="4" t="s">
        <v>66</v>
      </c>
      <c r="D32" s="25" t="s">
        <v>110</v>
      </c>
      <c r="E32" s="22">
        <v>37</v>
      </c>
      <c r="F32" s="22" t="s">
        <v>136</v>
      </c>
      <c r="G32" s="33"/>
      <c r="H32" s="22" t="s">
        <v>141</v>
      </c>
      <c r="I32" s="33"/>
      <c r="J32" s="22"/>
    </row>
    <row r="33" spans="2:10" s="24" customFormat="1" ht="62.25" customHeight="1" x14ac:dyDescent="0.25">
      <c r="B33" s="9">
        <v>27</v>
      </c>
      <c r="C33" s="4" t="s">
        <v>67</v>
      </c>
      <c r="D33" s="25" t="s">
        <v>111</v>
      </c>
      <c r="E33" s="22">
        <v>23</v>
      </c>
      <c r="F33" s="22" t="s">
        <v>129</v>
      </c>
      <c r="G33" s="33"/>
      <c r="H33" s="22" t="s">
        <v>141</v>
      </c>
      <c r="I33" s="33"/>
      <c r="J33" s="22"/>
    </row>
    <row r="34" spans="2:10" s="24" customFormat="1" ht="62.25" customHeight="1" x14ac:dyDescent="0.25">
      <c r="B34" s="9">
        <v>28</v>
      </c>
      <c r="C34" s="4" t="s">
        <v>68</v>
      </c>
      <c r="D34" s="25" t="s">
        <v>112</v>
      </c>
      <c r="E34" s="22">
        <v>15</v>
      </c>
      <c r="F34" s="22" t="s">
        <v>129</v>
      </c>
      <c r="G34" s="33"/>
      <c r="H34" s="22" t="s">
        <v>141</v>
      </c>
      <c r="I34" s="33"/>
      <c r="J34" s="22"/>
    </row>
    <row r="35" spans="2:10" s="24" customFormat="1" ht="27" customHeight="1" x14ac:dyDescent="0.25">
      <c r="B35" s="9">
        <v>29</v>
      </c>
      <c r="C35" s="4" t="s">
        <v>69</v>
      </c>
      <c r="D35" s="25" t="s">
        <v>113</v>
      </c>
      <c r="E35" s="22">
        <v>652</v>
      </c>
      <c r="F35" s="22" t="s">
        <v>132</v>
      </c>
      <c r="G35" s="33"/>
      <c r="H35" s="22" t="s">
        <v>141</v>
      </c>
      <c r="I35" s="33"/>
      <c r="J35" s="22"/>
    </row>
    <row r="36" spans="2:10" s="24" customFormat="1" ht="46.5" customHeight="1" x14ac:dyDescent="0.25">
      <c r="B36" s="9">
        <v>30</v>
      </c>
      <c r="C36" s="4" t="s">
        <v>70</v>
      </c>
      <c r="D36" s="25" t="s">
        <v>114</v>
      </c>
      <c r="E36" s="22">
        <f>355+20+100</f>
        <v>475</v>
      </c>
      <c r="F36" s="22" t="s">
        <v>137</v>
      </c>
      <c r="G36" s="33"/>
      <c r="H36" s="22" t="s">
        <v>141</v>
      </c>
      <c r="I36" s="33"/>
      <c r="J36" s="22"/>
    </row>
    <row r="37" spans="2:10" s="24" customFormat="1" ht="33" customHeight="1" x14ac:dyDescent="0.25">
      <c r="B37" s="9">
        <v>31</v>
      </c>
      <c r="C37" s="4" t="s">
        <v>71</v>
      </c>
      <c r="D37" s="25" t="s">
        <v>115</v>
      </c>
      <c r="E37" s="22">
        <v>10</v>
      </c>
      <c r="F37" s="22" t="s">
        <v>129</v>
      </c>
      <c r="G37" s="33"/>
      <c r="H37" s="22" t="s">
        <v>141</v>
      </c>
      <c r="I37" s="33"/>
      <c r="J37" s="22"/>
    </row>
    <row r="38" spans="2:10" s="24" customFormat="1" ht="36.75" customHeight="1" x14ac:dyDescent="0.25">
      <c r="B38" s="9">
        <v>32</v>
      </c>
      <c r="C38" s="4" t="s">
        <v>72</v>
      </c>
      <c r="D38" s="25" t="s">
        <v>91</v>
      </c>
      <c r="E38" s="22">
        <v>1122</v>
      </c>
      <c r="F38" s="22" t="s">
        <v>129</v>
      </c>
      <c r="G38" s="33"/>
      <c r="H38" s="22" t="s">
        <v>141</v>
      </c>
      <c r="I38" s="33"/>
      <c r="J38" s="22"/>
    </row>
    <row r="39" spans="2:10" s="24" customFormat="1" ht="33.75" customHeight="1" x14ac:dyDescent="0.25">
      <c r="B39" s="9">
        <v>33</v>
      </c>
      <c r="C39" s="4" t="s">
        <v>73</v>
      </c>
      <c r="D39" s="25" t="s">
        <v>116</v>
      </c>
      <c r="E39" s="22">
        <v>15</v>
      </c>
      <c r="F39" s="22" t="s">
        <v>138</v>
      </c>
      <c r="G39" s="33"/>
      <c r="H39" s="22" t="s">
        <v>141</v>
      </c>
      <c r="I39" s="33"/>
      <c r="J39" s="22"/>
    </row>
    <row r="40" spans="2:10" s="24" customFormat="1" ht="41.25" customHeight="1" x14ac:dyDescent="0.25">
      <c r="B40" s="9">
        <v>34</v>
      </c>
      <c r="C40" s="4" t="s">
        <v>74</v>
      </c>
      <c r="D40" s="25" t="s">
        <v>117</v>
      </c>
      <c r="E40" s="22">
        <v>68</v>
      </c>
      <c r="F40" s="22" t="s">
        <v>139</v>
      </c>
      <c r="G40" s="33"/>
      <c r="H40" s="22" t="s">
        <v>141</v>
      </c>
      <c r="I40" s="33"/>
      <c r="J40" s="22"/>
    </row>
    <row r="41" spans="2:10" s="24" customFormat="1" ht="33.75" customHeight="1" x14ac:dyDescent="0.25">
      <c r="B41" s="9">
        <v>35</v>
      </c>
      <c r="C41" s="4" t="s">
        <v>75</v>
      </c>
      <c r="D41" s="25" t="s">
        <v>118</v>
      </c>
      <c r="E41" s="22">
        <f>325+25</f>
        <v>350</v>
      </c>
      <c r="F41" s="22" t="s">
        <v>129</v>
      </c>
      <c r="G41" s="33"/>
      <c r="H41" s="22" t="s">
        <v>141</v>
      </c>
      <c r="I41" s="33"/>
      <c r="J41" s="22"/>
    </row>
    <row r="42" spans="2:10" ht="18" x14ac:dyDescent="0.25">
      <c r="B42" s="9">
        <v>36</v>
      </c>
      <c r="C42" s="4" t="s">
        <v>124</v>
      </c>
      <c r="D42" s="6" t="s">
        <v>119</v>
      </c>
      <c r="E42" s="9">
        <v>200</v>
      </c>
      <c r="F42" s="9" t="s">
        <v>140</v>
      </c>
      <c r="G42" s="33"/>
      <c r="H42" s="9" t="s">
        <v>141</v>
      </c>
      <c r="I42" s="33"/>
      <c r="J42" s="9"/>
    </row>
    <row r="43" spans="2:10" ht="18" x14ac:dyDescent="0.25">
      <c r="B43" s="9">
        <v>37</v>
      </c>
      <c r="C43" s="4" t="s">
        <v>125</v>
      </c>
      <c r="D43" s="6" t="s">
        <v>120</v>
      </c>
      <c r="E43" s="9">
        <v>200</v>
      </c>
      <c r="F43" s="9" t="s">
        <v>140</v>
      </c>
      <c r="G43" s="33"/>
      <c r="H43" s="9" t="s">
        <v>141</v>
      </c>
      <c r="I43" s="33"/>
      <c r="J43" s="9"/>
    </row>
    <row r="44" spans="2:10" ht="18" x14ac:dyDescent="0.25">
      <c r="B44" s="9">
        <v>38</v>
      </c>
      <c r="C44" s="4" t="s">
        <v>126</v>
      </c>
      <c r="D44" s="6" t="s">
        <v>121</v>
      </c>
      <c r="E44" s="9">
        <v>200</v>
      </c>
      <c r="F44" s="9" t="s">
        <v>140</v>
      </c>
      <c r="G44" s="33"/>
      <c r="H44" s="9" t="s">
        <v>141</v>
      </c>
      <c r="I44" s="33"/>
      <c r="J44" s="9"/>
    </row>
    <row r="45" spans="2:10" ht="18" x14ac:dyDescent="0.25">
      <c r="B45" s="9">
        <v>39</v>
      </c>
      <c r="C45" s="4" t="s">
        <v>127</v>
      </c>
      <c r="D45" s="6" t="s">
        <v>122</v>
      </c>
      <c r="E45" s="9">
        <v>200</v>
      </c>
      <c r="F45" s="9" t="s">
        <v>140</v>
      </c>
      <c r="G45" s="33"/>
      <c r="H45" s="9" t="s">
        <v>141</v>
      </c>
      <c r="I45" s="33"/>
      <c r="J45" s="9"/>
    </row>
    <row r="46" spans="2:10" ht="18" x14ac:dyDescent="0.25">
      <c r="B46" s="9">
        <v>40</v>
      </c>
      <c r="C46" s="4" t="s">
        <v>128</v>
      </c>
      <c r="D46" s="6" t="s">
        <v>123</v>
      </c>
      <c r="E46" s="9">
        <v>200</v>
      </c>
      <c r="F46" s="9" t="s">
        <v>140</v>
      </c>
      <c r="G46" s="34"/>
      <c r="H46" s="9" t="s">
        <v>141</v>
      </c>
      <c r="I46" s="34"/>
      <c r="J46" s="9"/>
    </row>
    <row r="47" spans="2:10" ht="17.25" x14ac:dyDescent="0.4">
      <c r="B47" s="9">
        <v>41</v>
      </c>
      <c r="C47" s="26">
        <v>1</v>
      </c>
      <c r="D47" s="28" t="s">
        <v>241</v>
      </c>
      <c r="E47" s="27">
        <v>150</v>
      </c>
      <c r="F47" s="29" t="s">
        <v>268</v>
      </c>
      <c r="G47" s="35" t="s">
        <v>142</v>
      </c>
      <c r="H47" s="28" t="s">
        <v>151</v>
      </c>
      <c r="I47" s="35" t="s">
        <v>142</v>
      </c>
      <c r="J47" s="26"/>
    </row>
    <row r="48" spans="2:10" ht="17.25" x14ac:dyDescent="0.4">
      <c r="B48" s="9">
        <v>42</v>
      </c>
      <c r="C48" s="26">
        <v>2</v>
      </c>
      <c r="D48" s="28" t="s">
        <v>226</v>
      </c>
      <c r="E48" s="27">
        <v>64</v>
      </c>
      <c r="F48" s="29" t="s">
        <v>268</v>
      </c>
      <c r="G48" s="35"/>
      <c r="H48" s="28" t="s">
        <v>151</v>
      </c>
      <c r="I48" s="35"/>
      <c r="J48" s="26"/>
    </row>
    <row r="49" spans="2:10" ht="17.25" x14ac:dyDescent="0.4">
      <c r="B49" s="9">
        <v>43</v>
      </c>
      <c r="C49" s="26">
        <v>3</v>
      </c>
      <c r="D49" s="28" t="s">
        <v>227</v>
      </c>
      <c r="E49" s="27">
        <v>40</v>
      </c>
      <c r="F49" s="29" t="s">
        <v>268</v>
      </c>
      <c r="G49" s="35"/>
      <c r="H49" s="28" t="s">
        <v>151</v>
      </c>
      <c r="I49" s="35"/>
      <c r="J49" s="26"/>
    </row>
    <row r="50" spans="2:10" ht="34.5" x14ac:dyDescent="0.4">
      <c r="B50" s="9">
        <v>44</v>
      </c>
      <c r="C50" s="26">
        <v>5</v>
      </c>
      <c r="D50" s="28" t="s">
        <v>228</v>
      </c>
      <c r="E50" s="27">
        <v>52</v>
      </c>
      <c r="F50" s="29" t="s">
        <v>268</v>
      </c>
      <c r="G50" s="35"/>
      <c r="H50" s="28" t="s">
        <v>151</v>
      </c>
      <c r="I50" s="35"/>
      <c r="J50" s="26"/>
    </row>
    <row r="51" spans="2:10" ht="17.25" x14ac:dyDescent="0.4">
      <c r="B51" s="9">
        <v>45</v>
      </c>
      <c r="C51" s="26">
        <v>6</v>
      </c>
      <c r="D51" s="28" t="s">
        <v>229</v>
      </c>
      <c r="E51" s="27">
        <v>13</v>
      </c>
      <c r="F51" s="29" t="s">
        <v>268</v>
      </c>
      <c r="G51" s="35"/>
      <c r="H51" s="28" t="s">
        <v>151</v>
      </c>
      <c r="I51" s="35"/>
      <c r="J51" s="26"/>
    </row>
    <row r="52" spans="2:10" ht="17.25" x14ac:dyDescent="0.4">
      <c r="B52" s="9">
        <v>46</v>
      </c>
      <c r="C52" s="26">
        <v>7</v>
      </c>
      <c r="D52" s="28" t="s">
        <v>230</v>
      </c>
      <c r="E52" s="26">
        <f>145+9</f>
        <v>154</v>
      </c>
      <c r="F52" s="29" t="s">
        <v>268</v>
      </c>
      <c r="G52" s="35"/>
      <c r="H52" s="28" t="s">
        <v>151</v>
      </c>
      <c r="I52" s="35"/>
      <c r="J52" s="26"/>
    </row>
    <row r="53" spans="2:10" ht="17.25" x14ac:dyDescent="0.4">
      <c r="B53" s="9">
        <v>47</v>
      </c>
      <c r="C53" s="26">
        <v>8</v>
      </c>
      <c r="D53" s="28" t="s">
        <v>231</v>
      </c>
      <c r="E53" s="27">
        <v>32</v>
      </c>
      <c r="F53" s="29" t="s">
        <v>268</v>
      </c>
      <c r="G53" s="35"/>
      <c r="H53" s="28" t="s">
        <v>151</v>
      </c>
      <c r="I53" s="35"/>
      <c r="J53" s="26"/>
    </row>
    <row r="54" spans="2:10" ht="17.25" x14ac:dyDescent="0.4">
      <c r="B54" s="9">
        <v>48</v>
      </c>
      <c r="C54" s="26">
        <v>9</v>
      </c>
      <c r="D54" s="28" t="s">
        <v>232</v>
      </c>
      <c r="E54" s="26">
        <f>176+10</f>
        <v>186</v>
      </c>
      <c r="F54" s="29" t="s">
        <v>268</v>
      </c>
      <c r="G54" s="35"/>
      <c r="H54" s="28" t="s">
        <v>151</v>
      </c>
      <c r="I54" s="35"/>
      <c r="J54" s="26"/>
    </row>
    <row r="55" spans="2:10" ht="17.25" x14ac:dyDescent="0.4">
      <c r="B55" s="9">
        <v>49</v>
      </c>
      <c r="C55" s="26">
        <v>10</v>
      </c>
      <c r="D55" s="28" t="s">
        <v>233</v>
      </c>
      <c r="E55" s="27">
        <v>80</v>
      </c>
      <c r="F55" s="29" t="s">
        <v>268</v>
      </c>
      <c r="G55" s="35"/>
      <c r="H55" s="28" t="s">
        <v>151</v>
      </c>
      <c r="I55" s="35"/>
      <c r="J55" s="26"/>
    </row>
    <row r="56" spans="2:10" ht="17.25" x14ac:dyDescent="0.4">
      <c r="B56" s="9">
        <v>50</v>
      </c>
      <c r="C56" s="26">
        <v>11</v>
      </c>
      <c r="D56" s="28" t="s">
        <v>234</v>
      </c>
      <c r="E56" s="26">
        <v>165</v>
      </c>
      <c r="F56" s="29" t="s">
        <v>268</v>
      </c>
      <c r="G56" s="35"/>
      <c r="H56" s="28" t="s">
        <v>151</v>
      </c>
      <c r="I56" s="35"/>
      <c r="J56" s="26"/>
    </row>
    <row r="57" spans="2:10" ht="17.25" x14ac:dyDescent="0.4">
      <c r="B57" s="9">
        <v>51</v>
      </c>
      <c r="C57" s="26">
        <v>12</v>
      </c>
      <c r="D57" s="28" t="s">
        <v>235</v>
      </c>
      <c r="E57" s="27">
        <v>63</v>
      </c>
      <c r="F57" s="29" t="s">
        <v>268</v>
      </c>
      <c r="G57" s="35"/>
      <c r="H57" s="28" t="s">
        <v>151</v>
      </c>
      <c r="I57" s="35"/>
      <c r="J57" s="26"/>
    </row>
    <row r="58" spans="2:10" ht="17.25" x14ac:dyDescent="0.4">
      <c r="B58" s="9">
        <v>52</v>
      </c>
      <c r="C58" s="26">
        <v>13</v>
      </c>
      <c r="D58" s="28" t="s">
        <v>236</v>
      </c>
      <c r="E58" s="26">
        <v>227</v>
      </c>
      <c r="F58" s="29" t="s">
        <v>268</v>
      </c>
      <c r="G58" s="35"/>
      <c r="H58" s="28" t="s">
        <v>151</v>
      </c>
      <c r="I58" s="35"/>
      <c r="J58" s="26"/>
    </row>
    <row r="59" spans="2:10" ht="17.25" x14ac:dyDescent="0.4">
      <c r="B59" s="9">
        <v>53</v>
      </c>
      <c r="C59" s="26">
        <v>14</v>
      </c>
      <c r="D59" s="28" t="s">
        <v>237</v>
      </c>
      <c r="E59" s="26">
        <f>39+140</f>
        <v>179</v>
      </c>
      <c r="F59" s="29" t="s">
        <v>268</v>
      </c>
      <c r="G59" s="35"/>
      <c r="H59" s="28" t="s">
        <v>151</v>
      </c>
      <c r="I59" s="35"/>
      <c r="J59" s="26"/>
    </row>
    <row r="60" spans="2:10" ht="17.25" x14ac:dyDescent="0.4">
      <c r="B60" s="9">
        <v>54</v>
      </c>
      <c r="C60" s="26">
        <v>15</v>
      </c>
      <c r="D60" s="28" t="s">
        <v>238</v>
      </c>
      <c r="E60" s="26">
        <v>300</v>
      </c>
      <c r="F60" s="29" t="s">
        <v>268</v>
      </c>
      <c r="G60" s="35"/>
      <c r="H60" s="28" t="s">
        <v>151</v>
      </c>
      <c r="I60" s="35"/>
      <c r="J60" s="26"/>
    </row>
    <row r="61" spans="2:10" ht="17.25" x14ac:dyDescent="0.4">
      <c r="B61" s="9">
        <v>55</v>
      </c>
      <c r="C61" s="26">
        <v>16</v>
      </c>
      <c r="D61" s="28" t="s">
        <v>239</v>
      </c>
      <c r="E61" s="26">
        <v>131</v>
      </c>
      <c r="F61" s="29" t="s">
        <v>268</v>
      </c>
      <c r="G61" s="35"/>
      <c r="H61" s="28" t="s">
        <v>151</v>
      </c>
      <c r="I61" s="35"/>
      <c r="J61" s="26"/>
    </row>
    <row r="62" spans="2:10" ht="17.25" x14ac:dyDescent="0.4">
      <c r="B62" s="9">
        <v>56</v>
      </c>
      <c r="C62" s="26">
        <v>17</v>
      </c>
      <c r="D62" s="28" t="s">
        <v>240</v>
      </c>
      <c r="E62" s="26">
        <f>179+70</f>
        <v>249</v>
      </c>
      <c r="F62" s="29" t="s">
        <v>268</v>
      </c>
      <c r="G62" s="35"/>
      <c r="H62" s="28" t="s">
        <v>151</v>
      </c>
      <c r="I62" s="35"/>
      <c r="J62" s="26"/>
    </row>
    <row r="63" spans="2:10" ht="17.25" x14ac:dyDescent="0.4">
      <c r="B63" s="9">
        <v>57</v>
      </c>
      <c r="C63" s="26">
        <v>18</v>
      </c>
      <c r="D63" s="28" t="s">
        <v>242</v>
      </c>
      <c r="E63" s="26">
        <v>127</v>
      </c>
      <c r="F63" s="29" t="s">
        <v>268</v>
      </c>
      <c r="G63" s="35"/>
      <c r="H63" s="28" t="s">
        <v>151</v>
      </c>
      <c r="I63" s="35"/>
      <c r="J63" s="26"/>
    </row>
    <row r="64" spans="2:10" ht="17.25" x14ac:dyDescent="0.4">
      <c r="B64" s="9">
        <v>58</v>
      </c>
      <c r="C64" s="26">
        <v>19</v>
      </c>
      <c r="D64" s="28" t="s">
        <v>243</v>
      </c>
      <c r="E64" s="26">
        <f>141+70</f>
        <v>211</v>
      </c>
      <c r="F64" s="29" t="s">
        <v>268</v>
      </c>
      <c r="G64" s="35"/>
      <c r="H64" s="28" t="s">
        <v>151</v>
      </c>
      <c r="I64" s="35"/>
      <c r="J64" s="26"/>
    </row>
    <row r="65" spans="2:10" ht="17.25" x14ac:dyDescent="0.4">
      <c r="B65" s="9">
        <v>59</v>
      </c>
      <c r="C65" s="26">
        <v>20</v>
      </c>
      <c r="D65" s="28" t="s">
        <v>244</v>
      </c>
      <c r="E65" s="26">
        <v>132</v>
      </c>
      <c r="F65" s="29" t="s">
        <v>268</v>
      </c>
      <c r="G65" s="35"/>
      <c r="H65" s="28" t="s">
        <v>151</v>
      </c>
      <c r="I65" s="35"/>
      <c r="J65" s="26"/>
    </row>
    <row r="66" spans="2:10" ht="17.25" x14ac:dyDescent="0.4">
      <c r="B66" s="9">
        <v>60</v>
      </c>
      <c r="C66" s="26">
        <v>21</v>
      </c>
      <c r="D66" s="28" t="s">
        <v>245</v>
      </c>
      <c r="E66" s="26">
        <v>29</v>
      </c>
      <c r="F66" s="29" t="s">
        <v>268</v>
      </c>
      <c r="G66" s="35"/>
      <c r="H66" s="28" t="s">
        <v>151</v>
      </c>
      <c r="I66" s="35"/>
      <c r="J66" s="26"/>
    </row>
    <row r="67" spans="2:10" ht="17.25" x14ac:dyDescent="0.4">
      <c r="B67" s="9">
        <v>61</v>
      </c>
      <c r="C67" s="26">
        <v>23</v>
      </c>
      <c r="D67" s="28" t="s">
        <v>246</v>
      </c>
      <c r="E67" s="26">
        <f>142+64</f>
        <v>206</v>
      </c>
      <c r="F67" s="29" t="s">
        <v>268</v>
      </c>
      <c r="G67" s="35"/>
      <c r="H67" s="28" t="s">
        <v>151</v>
      </c>
      <c r="I67" s="35"/>
      <c r="J67" s="26"/>
    </row>
    <row r="68" spans="2:10" ht="17.25" x14ac:dyDescent="0.4">
      <c r="B68" s="9">
        <v>62</v>
      </c>
      <c r="C68" s="26">
        <v>24</v>
      </c>
      <c r="D68" s="28" t="s">
        <v>247</v>
      </c>
      <c r="E68" s="26">
        <f>151+372</f>
        <v>523</v>
      </c>
      <c r="F68" s="29" t="s">
        <v>268</v>
      </c>
      <c r="G68" s="35"/>
      <c r="H68" s="28" t="s">
        <v>151</v>
      </c>
      <c r="I68" s="35"/>
      <c r="J68" s="26"/>
    </row>
    <row r="69" spans="2:10" ht="17.25" x14ac:dyDescent="0.4">
      <c r="B69" s="9">
        <v>63</v>
      </c>
      <c r="C69" s="26">
        <v>25</v>
      </c>
      <c r="D69" s="28" t="s">
        <v>248</v>
      </c>
      <c r="E69" s="26">
        <v>130</v>
      </c>
      <c r="F69" s="29" t="s">
        <v>268</v>
      </c>
      <c r="G69" s="35"/>
      <c r="H69" s="28" t="s">
        <v>151</v>
      </c>
      <c r="I69" s="35"/>
      <c r="J69" s="26"/>
    </row>
    <row r="70" spans="2:10" ht="17.25" x14ac:dyDescent="0.4">
      <c r="B70" s="9">
        <v>64</v>
      </c>
      <c r="C70" s="26">
        <v>26</v>
      </c>
      <c r="D70" s="28" t="s">
        <v>249</v>
      </c>
      <c r="E70" s="26">
        <v>55</v>
      </c>
      <c r="F70" s="29" t="s">
        <v>268</v>
      </c>
      <c r="G70" s="35"/>
      <c r="H70" s="28" t="s">
        <v>151</v>
      </c>
      <c r="I70" s="35"/>
      <c r="J70" s="26"/>
    </row>
    <row r="71" spans="2:10" ht="17.25" x14ac:dyDescent="0.4">
      <c r="B71" s="9">
        <v>65</v>
      </c>
      <c r="C71" s="26">
        <v>27</v>
      </c>
      <c r="D71" s="28" t="s">
        <v>250</v>
      </c>
      <c r="E71" s="26">
        <f>70+218</f>
        <v>288</v>
      </c>
      <c r="F71" s="29" t="s">
        <v>268</v>
      </c>
      <c r="G71" s="35"/>
      <c r="H71" s="28" t="s">
        <v>151</v>
      </c>
      <c r="I71" s="35"/>
      <c r="J71" s="26"/>
    </row>
    <row r="72" spans="2:10" ht="17.25" x14ac:dyDescent="0.4">
      <c r="B72" s="9">
        <v>66</v>
      </c>
      <c r="C72" s="26">
        <v>28</v>
      </c>
      <c r="D72" s="28" t="s">
        <v>251</v>
      </c>
      <c r="E72" s="26">
        <f>35+18+445+280</f>
        <v>778</v>
      </c>
      <c r="F72" s="29" t="s">
        <v>268</v>
      </c>
      <c r="G72" s="35"/>
      <c r="H72" s="28" t="s">
        <v>151</v>
      </c>
      <c r="I72" s="35"/>
      <c r="J72" s="26"/>
    </row>
    <row r="73" spans="2:10" ht="17.25" x14ac:dyDescent="0.4">
      <c r="B73" s="9">
        <v>67</v>
      </c>
      <c r="C73" s="26">
        <v>30</v>
      </c>
      <c r="D73" s="28" t="s">
        <v>252</v>
      </c>
      <c r="E73" s="26">
        <f>97+821</f>
        <v>918</v>
      </c>
      <c r="F73" s="29" t="s">
        <v>268</v>
      </c>
      <c r="G73" s="35"/>
      <c r="H73" s="28" t="s">
        <v>151</v>
      </c>
      <c r="I73" s="35"/>
      <c r="J73" s="26"/>
    </row>
    <row r="74" spans="2:10" ht="17.25" x14ac:dyDescent="0.4">
      <c r="B74" s="9">
        <v>68</v>
      </c>
      <c r="C74" s="26">
        <v>31</v>
      </c>
      <c r="D74" s="28" t="s">
        <v>253</v>
      </c>
      <c r="E74" s="26">
        <v>224</v>
      </c>
      <c r="F74" s="29" t="s">
        <v>268</v>
      </c>
      <c r="G74" s="35"/>
      <c r="H74" s="28" t="s">
        <v>151</v>
      </c>
      <c r="I74" s="35"/>
      <c r="J74" s="26"/>
    </row>
    <row r="75" spans="2:10" ht="17.25" x14ac:dyDescent="0.4">
      <c r="B75" s="9">
        <v>69</v>
      </c>
      <c r="C75" s="26">
        <v>32</v>
      </c>
      <c r="D75" s="28" t="s">
        <v>254</v>
      </c>
      <c r="E75" s="26">
        <v>193</v>
      </c>
      <c r="F75" s="29" t="s">
        <v>268</v>
      </c>
      <c r="G75" s="35"/>
      <c r="H75" s="28" t="s">
        <v>151</v>
      </c>
      <c r="I75" s="35"/>
      <c r="J75" s="26"/>
    </row>
    <row r="76" spans="2:10" ht="17.25" x14ac:dyDescent="0.4">
      <c r="B76" s="9">
        <v>70</v>
      </c>
      <c r="C76" s="26">
        <v>33</v>
      </c>
      <c r="D76" s="28" t="s">
        <v>255</v>
      </c>
      <c r="E76" s="26">
        <v>170</v>
      </c>
      <c r="F76" s="29" t="s">
        <v>268</v>
      </c>
      <c r="G76" s="35"/>
      <c r="H76" s="28" t="s">
        <v>151</v>
      </c>
      <c r="I76" s="35"/>
      <c r="J76" s="26"/>
    </row>
    <row r="77" spans="2:10" ht="17.25" x14ac:dyDescent="0.4">
      <c r="B77" s="9">
        <v>71</v>
      </c>
      <c r="C77" s="26">
        <v>34</v>
      </c>
      <c r="D77" s="28" t="s">
        <v>256</v>
      </c>
      <c r="E77" s="26">
        <v>110</v>
      </c>
      <c r="F77" s="29" t="s">
        <v>268</v>
      </c>
      <c r="G77" s="35"/>
      <c r="H77" s="28" t="s">
        <v>151</v>
      </c>
      <c r="I77" s="35"/>
      <c r="J77" s="26"/>
    </row>
    <row r="78" spans="2:10" ht="17.25" x14ac:dyDescent="0.4">
      <c r="B78" s="9">
        <v>72</v>
      </c>
      <c r="C78" s="26">
        <v>35</v>
      </c>
      <c r="D78" s="28" t="s">
        <v>257</v>
      </c>
      <c r="E78" s="26">
        <v>35</v>
      </c>
      <c r="F78" s="29" t="s">
        <v>268</v>
      </c>
      <c r="G78" s="35"/>
      <c r="H78" s="28" t="s">
        <v>151</v>
      </c>
      <c r="I78" s="35"/>
      <c r="J78" s="26"/>
    </row>
    <row r="79" spans="2:10" ht="17.25" x14ac:dyDescent="0.4">
      <c r="B79" s="9">
        <v>73</v>
      </c>
      <c r="C79" s="26">
        <v>36</v>
      </c>
      <c r="D79" s="28" t="s">
        <v>258</v>
      </c>
      <c r="E79" s="26">
        <v>110</v>
      </c>
      <c r="F79" s="29" t="s">
        <v>268</v>
      </c>
      <c r="G79" s="35"/>
      <c r="H79" s="28" t="s">
        <v>151</v>
      </c>
      <c r="I79" s="35"/>
      <c r="J79" s="26"/>
    </row>
    <row r="80" spans="2:10" ht="17.25" x14ac:dyDescent="0.4">
      <c r="B80" s="9">
        <v>74</v>
      </c>
      <c r="C80" s="26">
        <v>38</v>
      </c>
      <c r="D80" s="28" t="s">
        <v>259</v>
      </c>
      <c r="E80" s="26">
        <v>170</v>
      </c>
      <c r="F80" s="29" t="s">
        <v>268</v>
      </c>
      <c r="G80" s="35"/>
      <c r="H80" s="28" t="s">
        <v>151</v>
      </c>
      <c r="I80" s="35"/>
      <c r="J80" s="26"/>
    </row>
    <row r="81" spans="2:10" ht="17.25" x14ac:dyDescent="0.4">
      <c r="B81" s="9">
        <v>75</v>
      </c>
      <c r="C81" s="26">
        <v>43</v>
      </c>
      <c r="D81" s="28" t="s">
        <v>260</v>
      </c>
      <c r="E81" s="26">
        <v>46</v>
      </c>
      <c r="F81" s="29" t="s">
        <v>268</v>
      </c>
      <c r="G81" s="35"/>
      <c r="H81" s="28" t="s">
        <v>151</v>
      </c>
      <c r="I81" s="35"/>
      <c r="J81" s="26"/>
    </row>
    <row r="82" spans="2:10" ht="17.25" x14ac:dyDescent="0.4">
      <c r="B82" s="9">
        <v>76</v>
      </c>
      <c r="C82" s="26">
        <v>44</v>
      </c>
      <c r="D82" s="28" t="s">
        <v>261</v>
      </c>
      <c r="E82" s="26">
        <v>94</v>
      </c>
      <c r="F82" s="29" t="s">
        <v>268</v>
      </c>
      <c r="G82" s="35"/>
      <c r="H82" s="28" t="s">
        <v>151</v>
      </c>
      <c r="I82" s="35"/>
      <c r="J82" s="26"/>
    </row>
    <row r="83" spans="2:10" ht="17.25" x14ac:dyDescent="0.4">
      <c r="B83" s="9">
        <v>77</v>
      </c>
      <c r="C83" s="26">
        <v>47</v>
      </c>
      <c r="D83" s="28" t="s">
        <v>262</v>
      </c>
      <c r="E83" s="26">
        <v>30</v>
      </c>
      <c r="F83" s="29" t="s">
        <v>268</v>
      </c>
      <c r="G83" s="35"/>
      <c r="H83" s="28" t="s">
        <v>151</v>
      </c>
      <c r="I83" s="35"/>
      <c r="J83" s="26"/>
    </row>
    <row r="84" spans="2:10" ht="17.25" x14ac:dyDescent="0.4">
      <c r="B84" s="9">
        <v>78</v>
      </c>
      <c r="C84" s="26">
        <v>48</v>
      </c>
      <c r="D84" s="28" t="s">
        <v>263</v>
      </c>
      <c r="E84" s="26">
        <v>65</v>
      </c>
      <c r="F84" s="29" t="s">
        <v>268</v>
      </c>
      <c r="G84" s="35"/>
      <c r="H84" s="28" t="s">
        <v>151</v>
      </c>
      <c r="I84" s="35"/>
      <c r="J84" s="26"/>
    </row>
    <row r="85" spans="2:10" ht="17.25" x14ac:dyDescent="0.4">
      <c r="B85" s="9">
        <v>79</v>
      </c>
      <c r="C85" s="26">
        <v>49</v>
      </c>
      <c r="D85" s="28" t="s">
        <v>264</v>
      </c>
      <c r="E85" s="26">
        <v>4</v>
      </c>
      <c r="F85" s="29" t="s">
        <v>268</v>
      </c>
      <c r="G85" s="35"/>
      <c r="H85" s="28" t="s">
        <v>151</v>
      </c>
      <c r="I85" s="35"/>
      <c r="J85" s="26"/>
    </row>
    <row r="86" spans="2:10" ht="17.25" x14ac:dyDescent="0.4">
      <c r="B86" s="9">
        <v>80</v>
      </c>
      <c r="C86" s="26">
        <v>50</v>
      </c>
      <c r="D86" s="28" t="s">
        <v>265</v>
      </c>
      <c r="E86" s="26">
        <v>258</v>
      </c>
      <c r="F86" s="29" t="s">
        <v>268</v>
      </c>
      <c r="G86" s="35"/>
      <c r="H86" s="28" t="s">
        <v>151</v>
      </c>
      <c r="I86" s="35"/>
      <c r="J86" s="26"/>
    </row>
    <row r="87" spans="2:10" ht="17.25" x14ac:dyDescent="0.4">
      <c r="B87" s="9">
        <v>81</v>
      </c>
      <c r="C87" s="26">
        <v>51</v>
      </c>
      <c r="D87" s="28" t="s">
        <v>266</v>
      </c>
      <c r="E87" s="30">
        <v>70</v>
      </c>
      <c r="F87" s="29" t="s">
        <v>268</v>
      </c>
      <c r="G87" s="35"/>
      <c r="H87" s="28" t="s">
        <v>151</v>
      </c>
      <c r="I87" s="35"/>
      <c r="J87" s="26"/>
    </row>
    <row r="88" spans="2:10" ht="17.25" x14ac:dyDescent="0.4">
      <c r="B88" s="9">
        <v>82</v>
      </c>
      <c r="C88" s="26">
        <v>52</v>
      </c>
      <c r="D88" s="28" t="s">
        <v>267</v>
      </c>
      <c r="E88" s="26">
        <v>49</v>
      </c>
      <c r="F88" s="29" t="s">
        <v>268</v>
      </c>
      <c r="G88" s="35"/>
      <c r="H88" s="28" t="s">
        <v>151</v>
      </c>
      <c r="I88" s="35"/>
      <c r="J88" s="26"/>
    </row>
  </sheetData>
  <mergeCells count="5">
    <mergeCell ref="B3:J3"/>
    <mergeCell ref="G7:G46"/>
    <mergeCell ref="I7:I46"/>
    <mergeCell ref="G47:G88"/>
    <mergeCell ref="I47:I88"/>
  </mergeCells>
  <pageMargins left="1.1399999999999999" right="0.7" top="0.16" bottom="0.2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8"/>
  <sheetViews>
    <sheetView workbookViewId="0">
      <selection activeCell="H2" sqref="H2"/>
    </sheetView>
  </sheetViews>
  <sheetFormatPr defaultRowHeight="15" x14ac:dyDescent="0.25"/>
  <cols>
    <col min="3" max="3" width="14.140625" customWidth="1"/>
    <col min="4" max="4" width="63.85546875" customWidth="1"/>
  </cols>
  <sheetData>
    <row r="1" spans="3:5" ht="48.75" customHeight="1" x14ac:dyDescent="0.25">
      <c r="C1" s="2" t="s">
        <v>0</v>
      </c>
      <c r="D1" s="2" t="s">
        <v>1</v>
      </c>
      <c r="E1" s="1"/>
    </row>
    <row r="2" spans="3:5" ht="57" customHeight="1" x14ac:dyDescent="0.25">
      <c r="C2" s="3" t="s">
        <v>39</v>
      </c>
      <c r="D2" s="3" t="s">
        <v>19</v>
      </c>
      <c r="E2" s="1"/>
    </row>
    <row r="3" spans="3:5" ht="39.950000000000003" customHeight="1" x14ac:dyDescent="0.25">
      <c r="C3" s="3" t="s">
        <v>40</v>
      </c>
      <c r="D3" s="3" t="s">
        <v>20</v>
      </c>
      <c r="E3" s="1"/>
    </row>
    <row r="4" spans="3:5" ht="39.950000000000003" customHeight="1" x14ac:dyDescent="0.25">
      <c r="C4" s="3" t="s">
        <v>41</v>
      </c>
      <c r="D4" s="3" t="s">
        <v>2</v>
      </c>
      <c r="E4" s="1"/>
    </row>
    <row r="5" spans="3:5" ht="39.950000000000003" customHeight="1" x14ac:dyDescent="0.25">
      <c r="C5" s="3" t="s">
        <v>42</v>
      </c>
      <c r="D5" s="3" t="s">
        <v>18</v>
      </c>
      <c r="E5" s="1"/>
    </row>
    <row r="6" spans="3:5" ht="39.950000000000003" customHeight="1" x14ac:dyDescent="0.25">
      <c r="C6" s="3" t="s">
        <v>43</v>
      </c>
      <c r="D6" s="3" t="s">
        <v>3</v>
      </c>
      <c r="E6" s="1"/>
    </row>
    <row r="7" spans="3:5" ht="39.950000000000003" customHeight="1" x14ac:dyDescent="0.25">
      <c r="C7" s="3" t="s">
        <v>44</v>
      </c>
      <c r="D7" s="3" t="s">
        <v>4</v>
      </c>
      <c r="E7" s="1"/>
    </row>
    <row r="8" spans="3:5" ht="39.950000000000003" customHeight="1" x14ac:dyDescent="0.25">
      <c r="C8" s="3" t="s">
        <v>45</v>
      </c>
      <c r="D8" s="3" t="s">
        <v>13</v>
      </c>
      <c r="E8" s="1"/>
    </row>
    <row r="9" spans="3:5" ht="39.950000000000003" customHeight="1" x14ac:dyDescent="0.25">
      <c r="C9" s="3" t="s">
        <v>46</v>
      </c>
      <c r="D9" s="3" t="s">
        <v>5</v>
      </c>
      <c r="E9" s="1"/>
    </row>
    <row r="10" spans="3:5" ht="39.950000000000003" customHeight="1" x14ac:dyDescent="0.25">
      <c r="C10" s="3" t="s">
        <v>47</v>
      </c>
      <c r="D10" s="3" t="s">
        <v>6</v>
      </c>
      <c r="E10" s="1"/>
    </row>
    <row r="11" spans="3:5" ht="39.950000000000003" customHeight="1" x14ac:dyDescent="0.25">
      <c r="C11" s="3" t="s">
        <v>48</v>
      </c>
      <c r="D11" s="3" t="s">
        <v>7</v>
      </c>
      <c r="E11" s="1"/>
    </row>
    <row r="12" spans="3:5" ht="39.950000000000003" customHeight="1" x14ac:dyDescent="0.25">
      <c r="C12" s="3" t="s">
        <v>49</v>
      </c>
      <c r="D12" s="3" t="s">
        <v>8</v>
      </c>
      <c r="E12" s="1"/>
    </row>
    <row r="13" spans="3:5" ht="39.950000000000003" customHeight="1" x14ac:dyDescent="0.25">
      <c r="C13" s="3" t="s">
        <v>50</v>
      </c>
      <c r="D13" s="3" t="s">
        <v>14</v>
      </c>
      <c r="E13" s="1"/>
    </row>
    <row r="14" spans="3:5" ht="39.950000000000003" customHeight="1" x14ac:dyDescent="0.25">
      <c r="C14" s="3" t="s">
        <v>51</v>
      </c>
      <c r="D14" s="3" t="s">
        <v>15</v>
      </c>
      <c r="E14" s="1"/>
    </row>
    <row r="15" spans="3:5" ht="39.950000000000003" customHeight="1" x14ac:dyDescent="0.25">
      <c r="C15" s="3" t="s">
        <v>52</v>
      </c>
      <c r="D15" s="3" t="s">
        <v>9</v>
      </c>
      <c r="E15" s="1"/>
    </row>
    <row r="16" spans="3:5" ht="39.950000000000003" customHeight="1" x14ac:dyDescent="0.25">
      <c r="C16" s="3" t="s">
        <v>53</v>
      </c>
      <c r="D16" s="3" t="s">
        <v>10</v>
      </c>
      <c r="E16" s="1"/>
    </row>
    <row r="17" spans="3:5" ht="39.950000000000003" customHeight="1" x14ac:dyDescent="0.25">
      <c r="C17" s="3" t="s">
        <v>54</v>
      </c>
      <c r="D17" s="3" t="s">
        <v>16</v>
      </c>
      <c r="E17" s="1"/>
    </row>
    <row r="18" spans="3:5" ht="39.950000000000003" customHeight="1" x14ac:dyDescent="0.25">
      <c r="C18" s="3" t="s">
        <v>55</v>
      </c>
      <c r="D18" s="3" t="s">
        <v>17</v>
      </c>
      <c r="E18" s="1"/>
    </row>
    <row r="19" spans="3:5" ht="39.950000000000003" customHeight="1" x14ac:dyDescent="0.25">
      <c r="C19" s="3" t="s">
        <v>56</v>
      </c>
      <c r="D19" s="3" t="s">
        <v>11</v>
      </c>
      <c r="E19" s="1"/>
    </row>
    <row r="20" spans="3:5" ht="39.950000000000003" customHeight="1" x14ac:dyDescent="0.25">
      <c r="C20" s="3" t="s">
        <v>57</v>
      </c>
      <c r="D20" s="3" t="s">
        <v>21</v>
      </c>
      <c r="E20" s="1"/>
    </row>
    <row r="21" spans="3:5" ht="39.950000000000003" customHeight="1" x14ac:dyDescent="0.25">
      <c r="C21" s="3" t="s">
        <v>58</v>
      </c>
      <c r="D21" s="3" t="s">
        <v>22</v>
      </c>
      <c r="E21" s="1"/>
    </row>
    <row r="22" spans="3:5" ht="39.950000000000003" customHeight="1" x14ac:dyDescent="0.25">
      <c r="C22" s="3" t="s">
        <v>59</v>
      </c>
      <c r="D22" s="3" t="s">
        <v>12</v>
      </c>
      <c r="E22" s="1"/>
    </row>
    <row r="23" spans="3:5" ht="39.950000000000003" customHeight="1" x14ac:dyDescent="0.25">
      <c r="C23" s="3" t="s">
        <v>60</v>
      </c>
      <c r="D23" s="3" t="s">
        <v>23</v>
      </c>
      <c r="E23" s="1"/>
    </row>
    <row r="24" spans="3:5" ht="69.75" customHeight="1" x14ac:dyDescent="0.25">
      <c r="C24" s="3" t="s">
        <v>61</v>
      </c>
      <c r="D24" s="4" t="s">
        <v>24</v>
      </c>
    </row>
    <row r="25" spans="3:5" ht="38.25" customHeight="1" x14ac:dyDescent="0.25">
      <c r="C25" s="3" t="s">
        <v>62</v>
      </c>
      <c r="D25" s="4" t="s">
        <v>25</v>
      </c>
    </row>
    <row r="26" spans="3:5" ht="29.25" customHeight="1" x14ac:dyDescent="0.25">
      <c r="C26" s="3" t="s">
        <v>63</v>
      </c>
      <c r="D26" s="4" t="s">
        <v>26</v>
      </c>
    </row>
    <row r="27" spans="3:5" ht="62.25" customHeight="1" x14ac:dyDescent="0.25">
      <c r="C27" s="3" t="s">
        <v>64</v>
      </c>
      <c r="D27" s="4" t="s">
        <v>28</v>
      </c>
    </row>
    <row r="28" spans="3:5" ht="62.25" customHeight="1" x14ac:dyDescent="0.25">
      <c r="C28" s="3" t="s">
        <v>65</v>
      </c>
      <c r="D28" s="4" t="s">
        <v>27</v>
      </c>
    </row>
    <row r="29" spans="3:5" ht="62.25" customHeight="1" x14ac:dyDescent="0.25">
      <c r="C29" s="3" t="s">
        <v>66</v>
      </c>
      <c r="D29" s="4" t="s">
        <v>29</v>
      </c>
    </row>
    <row r="30" spans="3:5" ht="62.25" customHeight="1" x14ac:dyDescent="0.25">
      <c r="C30" s="3" t="s">
        <v>67</v>
      </c>
      <c r="D30" s="4" t="s">
        <v>30</v>
      </c>
    </row>
    <row r="31" spans="3:5" ht="62.25" customHeight="1" x14ac:dyDescent="0.25">
      <c r="C31" s="3" t="s">
        <v>68</v>
      </c>
      <c r="D31" s="4" t="s">
        <v>31</v>
      </c>
    </row>
    <row r="32" spans="3:5" ht="27" customHeight="1" x14ac:dyDescent="0.25">
      <c r="C32" s="3" t="s">
        <v>69</v>
      </c>
      <c r="D32" s="4" t="s">
        <v>32</v>
      </c>
    </row>
    <row r="33" spans="3:4" ht="40.5" customHeight="1" x14ac:dyDescent="0.25">
      <c r="C33" s="3" t="s">
        <v>70</v>
      </c>
      <c r="D33" s="4" t="s">
        <v>33</v>
      </c>
    </row>
    <row r="34" spans="3:4" ht="42.75" customHeight="1" x14ac:dyDescent="0.25">
      <c r="C34" s="3" t="s">
        <v>71</v>
      </c>
      <c r="D34" s="4" t="s">
        <v>34</v>
      </c>
    </row>
    <row r="35" spans="3:4" ht="51" customHeight="1" x14ac:dyDescent="0.25">
      <c r="C35" s="3" t="s">
        <v>72</v>
      </c>
      <c r="D35" s="4" t="s">
        <v>35</v>
      </c>
    </row>
    <row r="36" spans="3:4" ht="33.75" customHeight="1" x14ac:dyDescent="0.25">
      <c r="C36" s="3" t="s">
        <v>73</v>
      </c>
      <c r="D36" s="4" t="s">
        <v>36</v>
      </c>
    </row>
    <row r="37" spans="3:4" ht="24" customHeight="1" x14ac:dyDescent="0.25">
      <c r="C37" s="3" t="s">
        <v>74</v>
      </c>
      <c r="D37" s="4" t="s">
        <v>37</v>
      </c>
    </row>
    <row r="38" spans="3:4" ht="33.75" customHeight="1" x14ac:dyDescent="0.25">
      <c r="C38" s="3" t="s">
        <v>75</v>
      </c>
      <c r="D38" s="4" t="s">
        <v>38</v>
      </c>
    </row>
  </sheetData>
  <pageMargins left="1.1399999999999999" right="0.7" top="0.16" bottom="0.2" header="0.16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8" workbookViewId="0">
      <selection sqref="A1:XFD75"/>
    </sheetView>
  </sheetViews>
  <sheetFormatPr defaultRowHeight="15" x14ac:dyDescent="0.25"/>
  <cols>
    <col min="1" max="1" width="11.85546875" style="21" customWidth="1"/>
    <col min="2" max="2" width="15.42578125" style="21" bestFit="1" customWidth="1"/>
    <col min="3" max="3" width="17.7109375" style="21" customWidth="1"/>
    <col min="4" max="4" width="26.42578125" style="21" customWidth="1"/>
    <col min="5" max="5" width="16.7109375" style="21" customWidth="1"/>
    <col min="6" max="6" width="15.7109375" style="21" bestFit="1" customWidth="1"/>
    <col min="7" max="7" width="17.42578125" style="21" bestFit="1" customWidth="1"/>
    <col min="8" max="8" width="11.5703125" style="21" bestFit="1" customWidth="1"/>
    <col min="9" max="9" width="9.85546875" style="5" bestFit="1" customWidth="1"/>
    <col min="10" max="16384" width="9.140625" style="5"/>
  </cols>
  <sheetData>
    <row r="1" spans="1:9" s="13" customFormat="1" ht="48" customHeight="1" x14ac:dyDescent="0.25">
      <c r="A1" s="12" t="s">
        <v>94</v>
      </c>
      <c r="B1" s="12" t="s">
        <v>144</v>
      </c>
      <c r="C1" s="12" t="s">
        <v>95</v>
      </c>
      <c r="D1" s="12" t="s">
        <v>96</v>
      </c>
      <c r="E1" s="12" t="s">
        <v>145</v>
      </c>
      <c r="F1" s="12" t="s">
        <v>146</v>
      </c>
      <c r="G1" s="12" t="s">
        <v>147</v>
      </c>
      <c r="H1" s="12" t="s">
        <v>148</v>
      </c>
      <c r="I1" s="12" t="s">
        <v>102</v>
      </c>
    </row>
    <row r="2" spans="1:9" ht="17.25" x14ac:dyDescent="0.4">
      <c r="A2" s="14">
        <v>1</v>
      </c>
      <c r="B2" s="36" t="s">
        <v>149</v>
      </c>
      <c r="C2" s="15">
        <v>1</v>
      </c>
      <c r="D2" s="16" t="s">
        <v>150</v>
      </c>
      <c r="E2" s="16">
        <v>525</v>
      </c>
      <c r="F2" s="17">
        <v>40070</v>
      </c>
      <c r="G2" s="17">
        <v>43465</v>
      </c>
      <c r="H2" s="16" t="s">
        <v>151</v>
      </c>
      <c r="I2" s="18"/>
    </row>
    <row r="3" spans="1:9" ht="17.25" x14ac:dyDescent="0.4">
      <c r="A3" s="14">
        <v>2</v>
      </c>
      <c r="B3" s="36"/>
      <c r="C3" s="15" t="s">
        <v>152</v>
      </c>
      <c r="D3" s="16" t="s">
        <v>150</v>
      </c>
      <c r="E3" s="16">
        <v>378</v>
      </c>
      <c r="F3" s="17">
        <v>42577</v>
      </c>
      <c r="G3" s="17">
        <v>44012</v>
      </c>
      <c r="H3" s="16" t="s">
        <v>151</v>
      </c>
      <c r="I3" s="18"/>
    </row>
    <row r="4" spans="1:9" ht="17.25" x14ac:dyDescent="0.25">
      <c r="A4" s="14">
        <v>3</v>
      </c>
      <c r="B4" s="36"/>
      <c r="C4" s="15" t="s">
        <v>153</v>
      </c>
      <c r="D4" s="16" t="s">
        <v>150</v>
      </c>
      <c r="E4" s="16">
        <v>266</v>
      </c>
      <c r="F4" s="17">
        <v>43466</v>
      </c>
      <c r="G4" s="17">
        <v>44012</v>
      </c>
      <c r="H4" s="16" t="s">
        <v>151</v>
      </c>
      <c r="I4" s="16" t="s">
        <v>154</v>
      </c>
    </row>
    <row r="5" spans="1:9" ht="17.25" x14ac:dyDescent="0.25">
      <c r="A5" s="14">
        <v>4</v>
      </c>
      <c r="B5" s="36"/>
      <c r="C5" s="15">
        <v>2</v>
      </c>
      <c r="D5" s="16" t="s">
        <v>155</v>
      </c>
      <c r="E5" s="16">
        <v>50</v>
      </c>
      <c r="F5" s="17">
        <v>43154</v>
      </c>
      <c r="G5" s="17">
        <v>44012</v>
      </c>
      <c r="H5" s="16" t="s">
        <v>151</v>
      </c>
      <c r="I5" s="16" t="s">
        <v>154</v>
      </c>
    </row>
    <row r="6" spans="1:9" ht="17.25" x14ac:dyDescent="0.25">
      <c r="A6" s="14">
        <v>5</v>
      </c>
      <c r="B6" s="36"/>
      <c r="C6" s="15">
        <v>3</v>
      </c>
      <c r="D6" s="16" t="s">
        <v>156</v>
      </c>
      <c r="E6" s="16">
        <v>15</v>
      </c>
      <c r="F6" s="17">
        <v>43405</v>
      </c>
      <c r="G6" s="17">
        <v>42552</v>
      </c>
      <c r="H6" s="16" t="s">
        <v>151</v>
      </c>
      <c r="I6" s="16" t="s">
        <v>154</v>
      </c>
    </row>
    <row r="7" spans="1:9" ht="17.25" x14ac:dyDescent="0.4">
      <c r="A7" s="14">
        <v>6</v>
      </c>
      <c r="B7" s="36"/>
      <c r="C7" s="15">
        <v>4</v>
      </c>
      <c r="D7" s="16" t="s">
        <v>157</v>
      </c>
      <c r="E7" s="16">
        <v>985</v>
      </c>
      <c r="F7" s="17">
        <v>40360</v>
      </c>
      <c r="G7" s="17">
        <v>43435</v>
      </c>
      <c r="H7" s="16" t="s">
        <v>151</v>
      </c>
      <c r="I7" s="18"/>
    </row>
    <row r="8" spans="1:9" ht="17.25" x14ac:dyDescent="0.4">
      <c r="A8" s="14">
        <v>7</v>
      </c>
      <c r="B8" s="36"/>
      <c r="C8" s="15" t="s">
        <v>158</v>
      </c>
      <c r="D8" s="16" t="s">
        <v>157</v>
      </c>
      <c r="E8" s="16">
        <v>802</v>
      </c>
      <c r="F8" s="17">
        <v>42522</v>
      </c>
      <c r="G8" s="17">
        <v>44012</v>
      </c>
      <c r="H8" s="16" t="s">
        <v>151</v>
      </c>
      <c r="I8" s="18"/>
    </row>
    <row r="9" spans="1:9" ht="17.25" x14ac:dyDescent="0.25">
      <c r="A9" s="14">
        <v>8</v>
      </c>
      <c r="B9" s="36"/>
      <c r="C9" s="15" t="s">
        <v>159</v>
      </c>
      <c r="D9" s="16" t="s">
        <v>157</v>
      </c>
      <c r="E9" s="16">
        <v>185</v>
      </c>
      <c r="F9" s="17">
        <v>43466</v>
      </c>
      <c r="G9" s="17">
        <v>43070</v>
      </c>
      <c r="H9" s="16" t="s">
        <v>151</v>
      </c>
      <c r="I9" s="16" t="s">
        <v>154</v>
      </c>
    </row>
    <row r="10" spans="1:9" ht="17.25" x14ac:dyDescent="0.4">
      <c r="A10" s="14">
        <v>9</v>
      </c>
      <c r="B10" s="36"/>
      <c r="C10" s="15">
        <v>5</v>
      </c>
      <c r="D10" s="16" t="s">
        <v>160</v>
      </c>
      <c r="E10" s="16">
        <v>291</v>
      </c>
      <c r="F10" s="17">
        <v>42552</v>
      </c>
      <c r="G10" s="17">
        <v>43252</v>
      </c>
      <c r="H10" s="16" t="s">
        <v>151</v>
      </c>
      <c r="I10" s="18"/>
    </row>
    <row r="11" spans="1:9" ht="17.25" x14ac:dyDescent="0.4">
      <c r="A11" s="14">
        <v>10</v>
      </c>
      <c r="B11" s="36"/>
      <c r="C11" s="15" t="s">
        <v>161</v>
      </c>
      <c r="D11" s="16" t="s">
        <v>160</v>
      </c>
      <c r="E11" s="16">
        <v>518</v>
      </c>
      <c r="F11" s="17">
        <v>43101</v>
      </c>
      <c r="G11" s="17">
        <v>43617</v>
      </c>
      <c r="H11" s="16" t="s">
        <v>151</v>
      </c>
      <c r="I11" s="18"/>
    </row>
    <row r="12" spans="1:9" ht="17.25" x14ac:dyDescent="0.4">
      <c r="A12" s="14">
        <v>11</v>
      </c>
      <c r="B12" s="36"/>
      <c r="C12" s="15" t="s">
        <v>162</v>
      </c>
      <c r="D12" s="16" t="s">
        <v>160</v>
      </c>
      <c r="E12" s="16">
        <v>430</v>
      </c>
      <c r="F12" s="17">
        <v>43466</v>
      </c>
      <c r="G12" s="17">
        <v>44012</v>
      </c>
      <c r="H12" s="16" t="s">
        <v>151</v>
      </c>
      <c r="I12" s="18"/>
    </row>
    <row r="13" spans="1:9" ht="17.25" x14ac:dyDescent="0.25">
      <c r="A13" s="14">
        <v>12</v>
      </c>
      <c r="B13" s="36"/>
      <c r="C13" s="15">
        <v>6</v>
      </c>
      <c r="D13" s="16" t="s">
        <v>163</v>
      </c>
      <c r="E13" s="16">
        <v>150</v>
      </c>
      <c r="F13" s="17">
        <v>38508</v>
      </c>
      <c r="G13" s="17">
        <v>44012</v>
      </c>
      <c r="H13" s="16" t="s">
        <v>151</v>
      </c>
      <c r="I13" s="16" t="s">
        <v>154</v>
      </c>
    </row>
    <row r="14" spans="1:9" ht="17.25" x14ac:dyDescent="0.25">
      <c r="A14" s="14">
        <v>13</v>
      </c>
      <c r="B14" s="36"/>
      <c r="C14" s="15">
        <v>7</v>
      </c>
      <c r="D14" s="16" t="s">
        <v>164</v>
      </c>
      <c r="E14" s="16">
        <v>15</v>
      </c>
      <c r="F14" s="17">
        <v>43502</v>
      </c>
      <c r="G14" s="17">
        <v>44012</v>
      </c>
      <c r="H14" s="16" t="s">
        <v>151</v>
      </c>
      <c r="I14" s="16" t="s">
        <v>154</v>
      </c>
    </row>
    <row r="15" spans="1:9" ht="34.5" x14ac:dyDescent="0.25">
      <c r="A15" s="14">
        <v>14</v>
      </c>
      <c r="B15" s="36"/>
      <c r="C15" s="15">
        <v>8</v>
      </c>
      <c r="D15" s="19" t="s">
        <v>165</v>
      </c>
      <c r="E15" s="16">
        <v>160</v>
      </c>
      <c r="F15" s="17">
        <v>42156</v>
      </c>
      <c r="G15" s="17">
        <v>44012</v>
      </c>
      <c r="H15" s="16" t="s">
        <v>151</v>
      </c>
      <c r="I15" s="16" t="s">
        <v>154</v>
      </c>
    </row>
    <row r="16" spans="1:9" ht="17.25" x14ac:dyDescent="0.25">
      <c r="A16" s="14">
        <v>15</v>
      </c>
      <c r="B16" s="36"/>
      <c r="C16" s="15">
        <v>9</v>
      </c>
      <c r="D16" s="19" t="s">
        <v>166</v>
      </c>
      <c r="E16" s="16">
        <v>20</v>
      </c>
      <c r="F16" s="17">
        <v>42278</v>
      </c>
      <c r="G16" s="17">
        <v>44012</v>
      </c>
      <c r="H16" s="16" t="s">
        <v>151</v>
      </c>
      <c r="I16" s="16" t="s">
        <v>154</v>
      </c>
    </row>
    <row r="17" spans="1:9" ht="17.25" x14ac:dyDescent="0.25">
      <c r="A17" s="14">
        <v>16</v>
      </c>
      <c r="B17" s="36"/>
      <c r="C17" s="15">
        <v>10</v>
      </c>
      <c r="D17" s="19" t="s">
        <v>167</v>
      </c>
      <c r="E17" s="16">
        <v>16</v>
      </c>
      <c r="F17" s="17">
        <v>43831</v>
      </c>
      <c r="G17" s="17">
        <v>44012</v>
      </c>
      <c r="H17" s="16" t="s">
        <v>151</v>
      </c>
      <c r="I17" s="16" t="s">
        <v>154</v>
      </c>
    </row>
    <row r="18" spans="1:9" ht="18" customHeight="1" x14ac:dyDescent="0.4">
      <c r="A18" s="14">
        <v>17</v>
      </c>
      <c r="B18" s="36" t="s">
        <v>168</v>
      </c>
      <c r="C18" s="15">
        <v>52</v>
      </c>
      <c r="D18" s="19" t="s">
        <v>169</v>
      </c>
      <c r="E18" s="16">
        <v>49</v>
      </c>
      <c r="F18" s="17">
        <v>43497</v>
      </c>
      <c r="G18" s="17">
        <v>43978</v>
      </c>
      <c r="H18" s="16" t="s">
        <v>151</v>
      </c>
      <c r="I18" s="18"/>
    </row>
    <row r="19" spans="1:9" ht="17.25" x14ac:dyDescent="0.4">
      <c r="A19" s="14">
        <v>18</v>
      </c>
      <c r="B19" s="36"/>
      <c r="C19" s="15">
        <v>53</v>
      </c>
      <c r="D19" s="19" t="s">
        <v>170</v>
      </c>
      <c r="E19" s="16">
        <v>70</v>
      </c>
      <c r="F19" s="17">
        <v>43435</v>
      </c>
      <c r="G19" s="17">
        <v>43945</v>
      </c>
      <c r="H19" s="16" t="s">
        <v>151</v>
      </c>
      <c r="I19" s="18"/>
    </row>
    <row r="20" spans="1:9" ht="34.5" x14ac:dyDescent="0.4">
      <c r="A20" s="14">
        <v>19</v>
      </c>
      <c r="B20" s="36"/>
      <c r="C20" s="15">
        <v>54</v>
      </c>
      <c r="D20" s="19" t="s">
        <v>171</v>
      </c>
      <c r="E20" s="16">
        <v>31</v>
      </c>
      <c r="F20" s="17">
        <v>43388</v>
      </c>
      <c r="G20" s="17">
        <v>44137</v>
      </c>
      <c r="H20" s="16" t="s">
        <v>151</v>
      </c>
      <c r="I20" s="18"/>
    </row>
    <row r="21" spans="1:9" ht="34.5" x14ac:dyDescent="0.4">
      <c r="A21" s="14">
        <v>20</v>
      </c>
      <c r="B21" s="36"/>
      <c r="C21" s="15">
        <v>55</v>
      </c>
      <c r="D21" s="19" t="s">
        <v>172</v>
      </c>
      <c r="E21" s="16">
        <v>44</v>
      </c>
      <c r="F21" s="17">
        <v>43358</v>
      </c>
      <c r="G21" s="17">
        <v>44127</v>
      </c>
      <c r="H21" s="16" t="s">
        <v>151</v>
      </c>
      <c r="I21" s="18"/>
    </row>
    <row r="22" spans="1:9" ht="34.5" x14ac:dyDescent="0.4">
      <c r="A22" s="14">
        <v>21</v>
      </c>
      <c r="B22" s="36"/>
      <c r="C22" s="15">
        <v>56</v>
      </c>
      <c r="D22" s="19" t="s">
        <v>173</v>
      </c>
      <c r="E22" s="16">
        <v>7</v>
      </c>
      <c r="F22" s="17">
        <v>43296</v>
      </c>
      <c r="G22" s="17">
        <v>43949</v>
      </c>
      <c r="H22" s="16" t="s">
        <v>151</v>
      </c>
      <c r="I22" s="18"/>
    </row>
    <row r="23" spans="1:9" ht="34.5" x14ac:dyDescent="0.4">
      <c r="A23" s="14">
        <v>22</v>
      </c>
      <c r="B23" s="36"/>
      <c r="C23" s="15">
        <v>57</v>
      </c>
      <c r="D23" s="19" t="s">
        <v>174</v>
      </c>
      <c r="E23" s="16">
        <v>40</v>
      </c>
      <c r="F23" s="17">
        <v>43432</v>
      </c>
      <c r="G23" s="17">
        <v>7488</v>
      </c>
      <c r="H23" s="16" t="s">
        <v>151</v>
      </c>
      <c r="I23" s="18"/>
    </row>
    <row r="24" spans="1:9" ht="17.25" x14ac:dyDescent="0.4">
      <c r="A24" s="14">
        <v>23</v>
      </c>
      <c r="B24" s="36"/>
      <c r="C24" s="15">
        <v>58</v>
      </c>
      <c r="D24" s="19" t="s">
        <v>175</v>
      </c>
      <c r="E24" s="16">
        <v>231</v>
      </c>
      <c r="F24" s="17">
        <v>43296</v>
      </c>
      <c r="G24" s="17">
        <v>44006</v>
      </c>
      <c r="H24" s="16" t="s">
        <v>151</v>
      </c>
      <c r="I24" s="18"/>
    </row>
    <row r="25" spans="1:9" ht="51.75" x14ac:dyDescent="0.25">
      <c r="A25" s="14">
        <v>24</v>
      </c>
      <c r="B25" s="20" t="s">
        <v>176</v>
      </c>
      <c r="C25" s="15">
        <v>101</v>
      </c>
      <c r="D25" s="19" t="s">
        <v>177</v>
      </c>
      <c r="E25" s="16">
        <v>224</v>
      </c>
      <c r="F25" s="17">
        <v>43620</v>
      </c>
      <c r="G25" s="17">
        <v>44012</v>
      </c>
      <c r="H25" s="16" t="s">
        <v>151</v>
      </c>
      <c r="I25" s="16" t="s">
        <v>154</v>
      </c>
    </row>
    <row r="26" spans="1:9" ht="34.5" x14ac:dyDescent="0.25">
      <c r="A26" s="14">
        <v>25</v>
      </c>
      <c r="B26" s="36" t="s">
        <v>178</v>
      </c>
      <c r="C26" s="15">
        <v>191</v>
      </c>
      <c r="D26" s="19" t="s">
        <v>179</v>
      </c>
      <c r="E26" s="16">
        <v>10</v>
      </c>
      <c r="F26" s="17">
        <v>43868</v>
      </c>
      <c r="G26" s="17">
        <v>44012</v>
      </c>
      <c r="H26" s="16" t="s">
        <v>151</v>
      </c>
      <c r="I26" s="16" t="s">
        <v>154</v>
      </c>
    </row>
    <row r="27" spans="1:9" ht="34.5" x14ac:dyDescent="0.4">
      <c r="A27" s="14">
        <v>26</v>
      </c>
      <c r="B27" s="36"/>
      <c r="C27" s="15">
        <v>192</v>
      </c>
      <c r="D27" s="19" t="s">
        <v>180</v>
      </c>
      <c r="E27" s="16">
        <v>170</v>
      </c>
      <c r="F27" s="17">
        <v>43949</v>
      </c>
      <c r="G27" s="17">
        <v>43949</v>
      </c>
      <c r="H27" s="16" t="s">
        <v>151</v>
      </c>
      <c r="I27" s="18"/>
    </row>
    <row r="28" spans="1:9" ht="34.5" x14ac:dyDescent="0.25">
      <c r="A28" s="14">
        <v>27</v>
      </c>
      <c r="B28" s="36"/>
      <c r="C28" s="15">
        <v>193</v>
      </c>
      <c r="D28" s="19" t="s">
        <v>181</v>
      </c>
      <c r="E28" s="16">
        <v>81</v>
      </c>
      <c r="F28" s="17">
        <v>43685</v>
      </c>
      <c r="G28" s="17">
        <v>44012</v>
      </c>
      <c r="H28" s="16" t="s">
        <v>151</v>
      </c>
      <c r="I28" s="16" t="s">
        <v>154</v>
      </c>
    </row>
    <row r="29" spans="1:9" ht="34.5" x14ac:dyDescent="0.25">
      <c r="A29" s="14">
        <v>28</v>
      </c>
      <c r="B29" s="36"/>
      <c r="C29" s="15">
        <v>194</v>
      </c>
      <c r="D29" s="19" t="s">
        <v>182</v>
      </c>
      <c r="E29" s="16">
        <v>30</v>
      </c>
      <c r="F29" s="17">
        <v>43403</v>
      </c>
      <c r="G29" s="17">
        <v>44012</v>
      </c>
      <c r="H29" s="16" t="s">
        <v>151</v>
      </c>
      <c r="I29" s="16" t="s">
        <v>154</v>
      </c>
    </row>
    <row r="30" spans="1:9" ht="34.5" x14ac:dyDescent="0.25">
      <c r="A30" s="14">
        <v>29</v>
      </c>
      <c r="B30" s="36"/>
      <c r="C30" s="15">
        <v>195</v>
      </c>
      <c r="D30" s="19" t="s">
        <v>183</v>
      </c>
      <c r="E30" s="16">
        <v>303</v>
      </c>
      <c r="F30" s="17">
        <v>43659</v>
      </c>
      <c r="G30" s="17">
        <v>44012</v>
      </c>
      <c r="H30" s="16" t="s">
        <v>151</v>
      </c>
      <c r="I30" s="16" t="s">
        <v>154</v>
      </c>
    </row>
    <row r="31" spans="1:9" ht="69" x14ac:dyDescent="0.4">
      <c r="A31" s="14">
        <v>30</v>
      </c>
      <c r="B31" s="36"/>
      <c r="C31" s="15">
        <v>196</v>
      </c>
      <c r="D31" s="19" t="s">
        <v>184</v>
      </c>
      <c r="E31" s="16">
        <v>69</v>
      </c>
      <c r="F31" s="17">
        <v>43704</v>
      </c>
      <c r="G31" s="17">
        <v>43704</v>
      </c>
      <c r="H31" s="16" t="s">
        <v>151</v>
      </c>
      <c r="I31" s="18"/>
    </row>
    <row r="32" spans="1:9" ht="34.5" x14ac:dyDescent="0.4">
      <c r="A32" s="14">
        <v>31</v>
      </c>
      <c r="B32" s="36"/>
      <c r="C32" s="15">
        <v>197</v>
      </c>
      <c r="D32" s="19" t="s">
        <v>185</v>
      </c>
      <c r="E32" s="16">
        <v>185</v>
      </c>
      <c r="F32" s="17">
        <v>43585</v>
      </c>
      <c r="G32" s="17">
        <v>43830</v>
      </c>
      <c r="H32" s="16" t="s">
        <v>151</v>
      </c>
      <c r="I32" s="18"/>
    </row>
    <row r="33" spans="1:9" ht="17.25" x14ac:dyDescent="0.4">
      <c r="A33" s="14">
        <v>32</v>
      </c>
      <c r="B33" s="36"/>
      <c r="C33" s="15">
        <v>198</v>
      </c>
      <c r="D33" s="16" t="s">
        <v>186</v>
      </c>
      <c r="E33" s="16">
        <v>246</v>
      </c>
      <c r="F33" s="17">
        <v>43383</v>
      </c>
      <c r="G33" s="17">
        <v>43868</v>
      </c>
      <c r="H33" s="16" t="s">
        <v>151</v>
      </c>
      <c r="I33" s="18"/>
    </row>
    <row r="34" spans="1:9" ht="17.25" x14ac:dyDescent="0.4">
      <c r="A34" s="14">
        <v>33</v>
      </c>
      <c r="B34" s="36"/>
      <c r="C34" s="15">
        <v>199</v>
      </c>
      <c r="D34" s="16" t="s">
        <v>187</v>
      </c>
      <c r="E34" s="16">
        <v>73</v>
      </c>
      <c r="F34" s="17">
        <v>43382</v>
      </c>
      <c r="G34" s="17">
        <v>44016</v>
      </c>
      <c r="H34" s="16" t="s">
        <v>151</v>
      </c>
      <c r="I34" s="18"/>
    </row>
    <row r="35" spans="1:9" ht="51.75" x14ac:dyDescent="0.4">
      <c r="A35" s="14">
        <v>34</v>
      </c>
      <c r="B35" s="36"/>
      <c r="C35" s="15">
        <v>200</v>
      </c>
      <c r="D35" s="19" t="s">
        <v>188</v>
      </c>
      <c r="E35" s="16">
        <v>62</v>
      </c>
      <c r="F35" s="17">
        <v>42095</v>
      </c>
      <c r="G35" s="17">
        <v>43902</v>
      </c>
      <c r="H35" s="16" t="s">
        <v>151</v>
      </c>
      <c r="I35" s="18"/>
    </row>
    <row r="36" spans="1:9" ht="17.25" x14ac:dyDescent="0.4">
      <c r="A36" s="14">
        <v>35</v>
      </c>
      <c r="B36" s="36"/>
      <c r="C36" s="15">
        <v>201</v>
      </c>
      <c r="D36" s="16" t="s">
        <v>186</v>
      </c>
      <c r="E36" s="16">
        <v>248</v>
      </c>
      <c r="F36" s="17">
        <v>43383</v>
      </c>
      <c r="G36" s="17">
        <v>44014</v>
      </c>
      <c r="H36" s="16" t="s">
        <v>151</v>
      </c>
      <c r="I36" s="18"/>
    </row>
    <row r="37" spans="1:9" ht="17.25" x14ac:dyDescent="0.4">
      <c r="A37" s="14">
        <v>36</v>
      </c>
      <c r="B37" s="36"/>
      <c r="C37" s="15">
        <v>202</v>
      </c>
      <c r="D37" s="16" t="s">
        <v>187</v>
      </c>
      <c r="E37" s="16">
        <v>92</v>
      </c>
      <c r="F37" s="17">
        <v>43382</v>
      </c>
      <c r="G37" s="17">
        <v>44016</v>
      </c>
      <c r="H37" s="16" t="s">
        <v>151</v>
      </c>
      <c r="I37" s="18"/>
    </row>
    <row r="38" spans="1:9" ht="51.75" x14ac:dyDescent="0.4">
      <c r="A38" s="14">
        <v>37</v>
      </c>
      <c r="B38" s="36"/>
      <c r="C38" s="15">
        <v>203</v>
      </c>
      <c r="D38" s="19" t="s">
        <v>188</v>
      </c>
      <c r="E38" s="16">
        <v>62</v>
      </c>
      <c r="F38" s="17">
        <v>42095</v>
      </c>
      <c r="G38" s="17">
        <v>43902</v>
      </c>
      <c r="H38" s="16" t="s">
        <v>151</v>
      </c>
      <c r="I38" s="18"/>
    </row>
    <row r="39" spans="1:9" ht="15" customHeight="1" x14ac:dyDescent="0.4">
      <c r="A39" s="14">
        <v>38</v>
      </c>
      <c r="B39" s="36" t="s">
        <v>189</v>
      </c>
      <c r="C39" s="15">
        <v>291</v>
      </c>
      <c r="D39" s="19" t="s">
        <v>190</v>
      </c>
      <c r="E39" s="16">
        <v>826</v>
      </c>
      <c r="F39" s="17">
        <v>43831</v>
      </c>
      <c r="G39" s="17">
        <v>7311</v>
      </c>
      <c r="H39" s="16" t="s">
        <v>151</v>
      </c>
      <c r="I39" s="18"/>
    </row>
    <row r="40" spans="1:9" ht="15" customHeight="1" x14ac:dyDescent="0.4">
      <c r="A40" s="14">
        <v>39</v>
      </c>
      <c r="B40" s="36"/>
      <c r="C40" s="15">
        <v>292</v>
      </c>
      <c r="D40" s="19" t="s">
        <v>191</v>
      </c>
      <c r="E40" s="16">
        <v>1867</v>
      </c>
      <c r="F40" s="17">
        <v>43831</v>
      </c>
      <c r="G40" s="17">
        <v>7309</v>
      </c>
      <c r="H40" s="16" t="s">
        <v>151</v>
      </c>
      <c r="I40" s="18"/>
    </row>
    <row r="41" spans="1:9" ht="34.5" x14ac:dyDescent="0.4">
      <c r="A41" s="14">
        <v>40</v>
      </c>
      <c r="B41" s="36"/>
      <c r="C41" s="15">
        <v>293</v>
      </c>
      <c r="D41" s="19" t="s">
        <v>192</v>
      </c>
      <c r="E41" s="16">
        <v>170</v>
      </c>
      <c r="F41" s="17">
        <v>44105</v>
      </c>
      <c r="G41" s="17">
        <v>7311</v>
      </c>
      <c r="H41" s="16" t="s">
        <v>151</v>
      </c>
      <c r="I41" s="18"/>
    </row>
    <row r="42" spans="1:9" ht="15" customHeight="1" x14ac:dyDescent="0.4">
      <c r="A42" s="14">
        <v>41</v>
      </c>
      <c r="B42" s="36" t="s">
        <v>193</v>
      </c>
      <c r="C42" s="15">
        <v>281</v>
      </c>
      <c r="D42" s="19" t="s">
        <v>190</v>
      </c>
      <c r="E42" s="16">
        <v>1250</v>
      </c>
      <c r="F42" s="17">
        <v>43831</v>
      </c>
      <c r="G42" s="17">
        <v>7311</v>
      </c>
      <c r="H42" s="16" t="s">
        <v>151</v>
      </c>
      <c r="I42" s="18"/>
    </row>
    <row r="43" spans="1:9" ht="15" customHeight="1" x14ac:dyDescent="0.4">
      <c r="A43" s="14">
        <v>42</v>
      </c>
      <c r="B43" s="36"/>
      <c r="C43" s="15">
        <v>282</v>
      </c>
      <c r="D43" s="19" t="s">
        <v>191</v>
      </c>
      <c r="E43" s="16">
        <v>1872</v>
      </c>
      <c r="F43" s="17">
        <v>43831</v>
      </c>
      <c r="G43" s="17">
        <v>7309</v>
      </c>
      <c r="H43" s="16" t="s">
        <v>151</v>
      </c>
      <c r="I43" s="18"/>
    </row>
    <row r="44" spans="1:9" ht="15" customHeight="1" x14ac:dyDescent="0.4">
      <c r="A44" s="14">
        <v>43</v>
      </c>
      <c r="B44" s="36"/>
      <c r="C44" s="15">
        <v>283</v>
      </c>
      <c r="D44" s="19" t="s">
        <v>192</v>
      </c>
      <c r="E44" s="16">
        <v>360</v>
      </c>
      <c r="F44" s="17">
        <v>43831</v>
      </c>
      <c r="G44" s="17">
        <v>7311</v>
      </c>
      <c r="H44" s="16" t="s">
        <v>151</v>
      </c>
      <c r="I44" s="18"/>
    </row>
    <row r="45" spans="1:9" ht="15" customHeight="1" x14ac:dyDescent="0.25">
      <c r="A45" s="14">
        <v>44</v>
      </c>
      <c r="B45" s="36" t="s">
        <v>194</v>
      </c>
      <c r="C45" s="15">
        <v>171</v>
      </c>
      <c r="D45" s="19" t="s">
        <v>175</v>
      </c>
      <c r="E45" s="16">
        <v>242</v>
      </c>
      <c r="F45" s="17">
        <v>43123</v>
      </c>
      <c r="G45" s="17">
        <v>7487</v>
      </c>
      <c r="H45" s="16" t="s">
        <v>151</v>
      </c>
      <c r="I45" s="16" t="s">
        <v>154</v>
      </c>
    </row>
    <row r="46" spans="1:9" ht="34.5" x14ac:dyDescent="0.25">
      <c r="A46" s="14">
        <v>45</v>
      </c>
      <c r="B46" s="36"/>
      <c r="C46" s="15">
        <v>172</v>
      </c>
      <c r="D46" s="19" t="s">
        <v>195</v>
      </c>
      <c r="E46" s="16">
        <v>268</v>
      </c>
      <c r="F46" s="17">
        <v>43115</v>
      </c>
      <c r="G46" s="17">
        <v>7487</v>
      </c>
      <c r="H46" s="16" t="s">
        <v>151</v>
      </c>
      <c r="I46" s="16" t="s">
        <v>154</v>
      </c>
    </row>
    <row r="47" spans="1:9" ht="34.5" x14ac:dyDescent="0.25">
      <c r="A47" s="14">
        <v>46</v>
      </c>
      <c r="B47" s="36"/>
      <c r="C47" s="15">
        <v>173</v>
      </c>
      <c r="D47" s="19" t="s">
        <v>173</v>
      </c>
      <c r="E47" s="16">
        <v>60</v>
      </c>
      <c r="F47" s="17">
        <v>42548</v>
      </c>
      <c r="G47" s="17">
        <v>7487</v>
      </c>
      <c r="H47" s="16" t="s">
        <v>151</v>
      </c>
      <c r="I47" s="16" t="s">
        <v>154</v>
      </c>
    </row>
    <row r="48" spans="1:9" ht="17.25" x14ac:dyDescent="0.4">
      <c r="A48" s="14">
        <v>47</v>
      </c>
      <c r="B48" s="36"/>
      <c r="C48" s="15">
        <v>174</v>
      </c>
      <c r="D48" s="19" t="s">
        <v>196</v>
      </c>
      <c r="E48" s="16">
        <v>210</v>
      </c>
      <c r="F48" s="17">
        <v>43831</v>
      </c>
      <c r="G48" s="17">
        <v>7488</v>
      </c>
      <c r="H48" s="16" t="s">
        <v>151</v>
      </c>
      <c r="I48" s="18"/>
    </row>
    <row r="49" spans="1:9" ht="17.25" x14ac:dyDescent="0.4">
      <c r="A49" s="14">
        <v>48</v>
      </c>
      <c r="B49" s="36"/>
      <c r="C49" s="15">
        <v>175</v>
      </c>
      <c r="D49" s="19" t="s">
        <v>197</v>
      </c>
      <c r="E49" s="16">
        <v>312</v>
      </c>
      <c r="F49" s="17">
        <v>43831</v>
      </c>
      <c r="G49" s="17">
        <v>7337</v>
      </c>
      <c r="H49" s="16" t="s">
        <v>151</v>
      </c>
      <c r="I49" s="18"/>
    </row>
    <row r="50" spans="1:9" ht="17.25" x14ac:dyDescent="0.4">
      <c r="A50" s="14">
        <v>49</v>
      </c>
      <c r="B50" s="36"/>
      <c r="C50" s="15" t="s">
        <v>198</v>
      </c>
      <c r="D50" s="19" t="s">
        <v>199</v>
      </c>
      <c r="E50" s="16">
        <v>443</v>
      </c>
      <c r="F50" s="17">
        <v>43832</v>
      </c>
      <c r="G50" s="17">
        <v>7366</v>
      </c>
      <c r="H50" s="16" t="s">
        <v>151</v>
      </c>
      <c r="I50" s="18"/>
    </row>
    <row r="51" spans="1:9" ht="17.25" x14ac:dyDescent="0.4">
      <c r="A51" s="14">
        <v>50</v>
      </c>
      <c r="B51" s="36"/>
      <c r="C51" s="15" t="s">
        <v>200</v>
      </c>
      <c r="D51" s="19" t="s">
        <v>201</v>
      </c>
      <c r="E51" s="16">
        <v>376</v>
      </c>
      <c r="F51" s="17">
        <v>43833</v>
      </c>
      <c r="G51" s="17">
        <v>7397</v>
      </c>
      <c r="H51" s="16" t="s">
        <v>151</v>
      </c>
      <c r="I51" s="18"/>
    </row>
    <row r="52" spans="1:9" ht="17.25" x14ac:dyDescent="0.4">
      <c r="A52" s="14">
        <v>51</v>
      </c>
      <c r="B52" s="36"/>
      <c r="C52" s="15">
        <v>176</v>
      </c>
      <c r="D52" s="19" t="s">
        <v>202</v>
      </c>
      <c r="E52" s="16">
        <v>123</v>
      </c>
      <c r="F52" s="17">
        <v>42375</v>
      </c>
      <c r="G52" s="17">
        <v>7306</v>
      </c>
      <c r="H52" s="16" t="s">
        <v>151</v>
      </c>
      <c r="I52" s="18"/>
    </row>
    <row r="53" spans="1:9" ht="17.25" x14ac:dyDescent="0.25">
      <c r="A53" s="14">
        <v>52</v>
      </c>
      <c r="B53" s="36"/>
      <c r="C53" s="15" t="s">
        <v>203</v>
      </c>
      <c r="D53" s="19" t="s">
        <v>204</v>
      </c>
      <c r="E53" s="16">
        <v>78</v>
      </c>
      <c r="F53" s="17">
        <v>43831</v>
      </c>
      <c r="G53" s="17">
        <v>7487</v>
      </c>
      <c r="H53" s="16" t="s">
        <v>151</v>
      </c>
      <c r="I53" s="16" t="s">
        <v>154</v>
      </c>
    </row>
    <row r="54" spans="1:9" ht="17.25" x14ac:dyDescent="0.4">
      <c r="A54" s="14">
        <v>53</v>
      </c>
      <c r="B54" s="36"/>
      <c r="C54" s="15">
        <v>177</v>
      </c>
      <c r="D54" s="19" t="s">
        <v>205</v>
      </c>
      <c r="E54" s="16">
        <v>312</v>
      </c>
      <c r="F54" s="17">
        <v>42375</v>
      </c>
      <c r="G54" s="17">
        <v>7397</v>
      </c>
      <c r="H54" s="16" t="s">
        <v>151</v>
      </c>
      <c r="I54" s="18"/>
    </row>
    <row r="55" spans="1:9" ht="17.25" x14ac:dyDescent="0.25">
      <c r="A55" s="14">
        <v>54</v>
      </c>
      <c r="B55" s="36"/>
      <c r="C55" s="15" t="s">
        <v>206</v>
      </c>
      <c r="D55" s="19" t="s">
        <v>207</v>
      </c>
      <c r="E55" s="16">
        <v>256</v>
      </c>
      <c r="F55" s="17">
        <v>43191</v>
      </c>
      <c r="G55" s="17">
        <v>7487</v>
      </c>
      <c r="H55" s="16" t="s">
        <v>151</v>
      </c>
      <c r="I55" s="16" t="s">
        <v>154</v>
      </c>
    </row>
    <row r="56" spans="1:9" ht="34.5" x14ac:dyDescent="0.25">
      <c r="A56" s="14">
        <v>55</v>
      </c>
      <c r="B56" s="36"/>
      <c r="C56" s="15">
        <v>178</v>
      </c>
      <c r="D56" s="19" t="s">
        <v>208</v>
      </c>
      <c r="E56" s="16">
        <v>110</v>
      </c>
      <c r="F56" s="17">
        <v>7306</v>
      </c>
      <c r="G56" s="17">
        <v>7487</v>
      </c>
      <c r="H56" s="16" t="s">
        <v>151</v>
      </c>
      <c r="I56" s="16" t="s">
        <v>154</v>
      </c>
    </row>
    <row r="57" spans="1:9" ht="17.25" x14ac:dyDescent="0.25">
      <c r="A57" s="14">
        <v>56</v>
      </c>
      <c r="B57" s="36"/>
      <c r="C57" s="15">
        <v>179</v>
      </c>
      <c r="D57" s="19" t="s">
        <v>209</v>
      </c>
      <c r="E57" s="16">
        <v>372</v>
      </c>
      <c r="F57" s="17">
        <v>43734</v>
      </c>
      <c r="G57" s="17">
        <v>7487</v>
      </c>
      <c r="H57" s="16" t="s">
        <v>151</v>
      </c>
      <c r="I57" s="16" t="s">
        <v>154</v>
      </c>
    </row>
    <row r="58" spans="1:9" ht="17.25" x14ac:dyDescent="0.25">
      <c r="A58" s="14">
        <v>57</v>
      </c>
      <c r="B58" s="36" t="s">
        <v>210</v>
      </c>
      <c r="C58" s="15">
        <v>241</v>
      </c>
      <c r="D58" s="19" t="s">
        <v>211</v>
      </c>
      <c r="E58" s="16">
        <v>280</v>
      </c>
      <c r="F58" s="17">
        <v>42005</v>
      </c>
      <c r="G58" s="17">
        <v>42309</v>
      </c>
      <c r="H58" s="16" t="s">
        <v>151</v>
      </c>
      <c r="I58" s="16"/>
    </row>
    <row r="59" spans="1:9" ht="18" customHeight="1" x14ac:dyDescent="0.4">
      <c r="A59" s="14">
        <v>58</v>
      </c>
      <c r="B59" s="36"/>
      <c r="C59" s="15" t="s">
        <v>212</v>
      </c>
      <c r="D59" s="19" t="s">
        <v>211</v>
      </c>
      <c r="E59" s="16">
        <v>440</v>
      </c>
      <c r="F59" s="17">
        <v>42370</v>
      </c>
      <c r="G59" s="17">
        <v>42339</v>
      </c>
      <c r="H59" s="16" t="s">
        <v>151</v>
      </c>
      <c r="I59" s="18"/>
    </row>
    <row r="60" spans="1:9" ht="18" customHeight="1" x14ac:dyDescent="0.4">
      <c r="A60" s="14">
        <v>59</v>
      </c>
      <c r="B60" s="36"/>
      <c r="C60" s="15" t="s">
        <v>213</v>
      </c>
      <c r="D60" s="19" t="s">
        <v>211</v>
      </c>
      <c r="E60" s="16">
        <v>820</v>
      </c>
      <c r="F60" s="17">
        <v>42736</v>
      </c>
      <c r="G60" s="17">
        <v>43070</v>
      </c>
      <c r="H60" s="16" t="s">
        <v>151</v>
      </c>
      <c r="I60" s="18"/>
    </row>
    <row r="61" spans="1:9" ht="18" customHeight="1" x14ac:dyDescent="0.4">
      <c r="A61" s="14">
        <v>60</v>
      </c>
      <c r="B61" s="36"/>
      <c r="C61" s="15" t="s">
        <v>214</v>
      </c>
      <c r="D61" s="19" t="s">
        <v>211</v>
      </c>
      <c r="E61" s="16">
        <v>385</v>
      </c>
      <c r="F61" s="17">
        <v>43101</v>
      </c>
      <c r="G61" s="17">
        <v>43435</v>
      </c>
      <c r="H61" s="16" t="s">
        <v>151</v>
      </c>
      <c r="I61" s="18"/>
    </row>
    <row r="62" spans="1:9" ht="18" customHeight="1" x14ac:dyDescent="0.4">
      <c r="A62" s="14">
        <v>61</v>
      </c>
      <c r="B62" s="36"/>
      <c r="C62" s="15" t="s">
        <v>215</v>
      </c>
      <c r="D62" s="19" t="s">
        <v>211</v>
      </c>
      <c r="E62" s="16">
        <v>630</v>
      </c>
      <c r="F62" s="17">
        <v>43467</v>
      </c>
      <c r="G62" s="17">
        <v>7442</v>
      </c>
      <c r="H62" s="16" t="s">
        <v>151</v>
      </c>
      <c r="I62" s="18"/>
    </row>
    <row r="63" spans="1:9" ht="17.25" x14ac:dyDescent="0.4">
      <c r="A63" s="14">
        <v>62</v>
      </c>
      <c r="B63" s="36" t="s">
        <v>216</v>
      </c>
      <c r="C63" s="15">
        <v>251</v>
      </c>
      <c r="D63" s="19" t="s">
        <v>217</v>
      </c>
      <c r="E63" s="16">
        <v>106</v>
      </c>
      <c r="F63" s="17">
        <v>7306</v>
      </c>
      <c r="G63" s="17">
        <v>7311</v>
      </c>
      <c r="H63" s="16" t="s">
        <v>151</v>
      </c>
      <c r="I63" s="18"/>
    </row>
    <row r="64" spans="1:9" ht="18" customHeight="1" x14ac:dyDescent="0.4">
      <c r="A64" s="14">
        <v>63</v>
      </c>
      <c r="B64" s="36"/>
      <c r="C64" s="15">
        <v>252</v>
      </c>
      <c r="D64" s="19" t="s">
        <v>218</v>
      </c>
      <c r="E64" s="16">
        <v>80</v>
      </c>
      <c r="F64" s="17">
        <v>7306</v>
      </c>
      <c r="G64" s="17">
        <v>7309</v>
      </c>
      <c r="H64" s="16" t="s">
        <v>151</v>
      </c>
      <c r="I64" s="18"/>
    </row>
    <row r="65" spans="1:9" ht="18" customHeight="1" x14ac:dyDescent="0.4">
      <c r="A65" s="14">
        <v>64</v>
      </c>
      <c r="B65" s="36"/>
      <c r="C65" s="15">
        <v>253</v>
      </c>
      <c r="D65" s="19" t="s">
        <v>219</v>
      </c>
      <c r="E65" s="16">
        <v>65</v>
      </c>
      <c r="F65" s="17">
        <v>7306</v>
      </c>
      <c r="G65" s="17">
        <v>7311</v>
      </c>
      <c r="H65" s="16" t="s">
        <v>151</v>
      </c>
      <c r="I65" s="18"/>
    </row>
    <row r="66" spans="1:9" ht="18" customHeight="1" x14ac:dyDescent="0.4">
      <c r="A66" s="14">
        <v>65</v>
      </c>
      <c r="B66" s="36"/>
      <c r="C66" s="15">
        <v>254</v>
      </c>
      <c r="D66" s="19" t="s">
        <v>220</v>
      </c>
      <c r="E66" s="16">
        <v>55</v>
      </c>
      <c r="F66" s="17">
        <v>7306</v>
      </c>
      <c r="G66" s="17">
        <v>7311</v>
      </c>
      <c r="H66" s="16" t="s">
        <v>151</v>
      </c>
      <c r="I66" s="18"/>
    </row>
    <row r="67" spans="1:9" ht="18" customHeight="1" x14ac:dyDescent="0.4">
      <c r="A67" s="14">
        <v>66</v>
      </c>
      <c r="B67" s="36"/>
      <c r="C67" s="15">
        <v>255</v>
      </c>
      <c r="D67" s="19" t="s">
        <v>221</v>
      </c>
      <c r="E67" s="16">
        <v>45</v>
      </c>
      <c r="F67" s="17">
        <v>7306</v>
      </c>
      <c r="G67" s="17">
        <v>7311</v>
      </c>
      <c r="H67" s="16" t="s">
        <v>151</v>
      </c>
      <c r="I67" s="18"/>
    </row>
    <row r="68" spans="1:9" ht="18" customHeight="1" x14ac:dyDescent="0.4">
      <c r="A68" s="14">
        <v>67</v>
      </c>
      <c r="B68" s="36"/>
      <c r="C68" s="15">
        <v>256</v>
      </c>
      <c r="D68" s="19" t="s">
        <v>222</v>
      </c>
      <c r="E68" s="16">
        <v>36</v>
      </c>
      <c r="F68" s="17">
        <v>7306</v>
      </c>
      <c r="G68" s="17">
        <v>7311</v>
      </c>
      <c r="H68" s="16" t="s">
        <v>151</v>
      </c>
      <c r="I68" s="18"/>
    </row>
    <row r="69" spans="1:9" ht="18" customHeight="1" x14ac:dyDescent="0.4">
      <c r="A69" s="14">
        <v>68</v>
      </c>
      <c r="B69" s="36"/>
      <c r="C69" s="15">
        <v>257</v>
      </c>
      <c r="D69" s="19" t="s">
        <v>223</v>
      </c>
      <c r="E69" s="16">
        <v>660</v>
      </c>
      <c r="F69" s="17">
        <v>7306</v>
      </c>
      <c r="G69" s="17">
        <v>7311</v>
      </c>
      <c r="H69" s="16" t="s">
        <v>151</v>
      </c>
      <c r="I69" s="18"/>
    </row>
    <row r="70" spans="1:9" ht="17.25" x14ac:dyDescent="0.25">
      <c r="A70" s="14">
        <v>69</v>
      </c>
      <c r="B70" s="36" t="s">
        <v>224</v>
      </c>
      <c r="C70" s="15">
        <v>261</v>
      </c>
      <c r="D70" s="19" t="s">
        <v>225</v>
      </c>
      <c r="E70" s="16">
        <v>652</v>
      </c>
      <c r="F70" s="17">
        <v>7306</v>
      </c>
      <c r="G70" s="17">
        <v>7487</v>
      </c>
      <c r="H70" s="16"/>
      <c r="I70" s="16" t="s">
        <v>154</v>
      </c>
    </row>
    <row r="71" spans="1:9" ht="17.25" x14ac:dyDescent="0.4">
      <c r="A71" s="14">
        <v>70</v>
      </c>
      <c r="B71" s="36"/>
      <c r="C71" s="15">
        <v>262</v>
      </c>
      <c r="D71" s="19" t="s">
        <v>225</v>
      </c>
      <c r="E71" s="16">
        <v>1240</v>
      </c>
      <c r="F71" s="17">
        <v>43466</v>
      </c>
      <c r="G71" s="17">
        <v>43830</v>
      </c>
      <c r="H71" s="16"/>
      <c r="I71" s="18"/>
    </row>
    <row r="72" spans="1:9" ht="17.25" x14ac:dyDescent="0.4">
      <c r="A72" s="14">
        <v>71</v>
      </c>
      <c r="B72" s="36"/>
      <c r="C72" s="15">
        <v>263</v>
      </c>
      <c r="D72" s="19" t="s">
        <v>225</v>
      </c>
      <c r="E72" s="16">
        <v>1092</v>
      </c>
      <c r="F72" s="17">
        <v>43101</v>
      </c>
      <c r="G72" s="17">
        <v>43465</v>
      </c>
      <c r="H72" s="16"/>
      <c r="I72" s="18"/>
    </row>
    <row r="73" spans="1:9" ht="17.25" x14ac:dyDescent="0.4">
      <c r="A73" s="14">
        <v>72</v>
      </c>
      <c r="B73" s="36"/>
      <c r="C73" s="15">
        <v>264</v>
      </c>
      <c r="D73" s="19" t="s">
        <v>225</v>
      </c>
      <c r="E73" s="16">
        <v>1054</v>
      </c>
      <c r="F73" s="17">
        <v>42736</v>
      </c>
      <c r="G73" s="17">
        <v>43100</v>
      </c>
      <c r="H73" s="16"/>
      <c r="I73" s="18"/>
    </row>
    <row r="74" spans="1:9" ht="17.25" x14ac:dyDescent="0.4">
      <c r="A74" s="14">
        <v>73</v>
      </c>
      <c r="B74" s="36"/>
      <c r="C74" s="15">
        <v>265</v>
      </c>
      <c r="D74" s="19" t="s">
        <v>225</v>
      </c>
      <c r="E74" s="16">
        <v>996</v>
      </c>
      <c r="F74" s="17">
        <v>42370</v>
      </c>
      <c r="G74" s="17">
        <v>42735</v>
      </c>
      <c r="H74" s="16"/>
      <c r="I74" s="18"/>
    </row>
    <row r="75" spans="1:9" ht="17.25" x14ac:dyDescent="0.4">
      <c r="A75" s="14">
        <v>74</v>
      </c>
      <c r="B75" s="36"/>
      <c r="C75" s="15">
        <v>266</v>
      </c>
      <c r="D75" s="19" t="s">
        <v>225</v>
      </c>
      <c r="E75" s="16">
        <v>1012</v>
      </c>
      <c r="F75" s="17">
        <v>42005</v>
      </c>
      <c r="G75" s="17">
        <v>42369</v>
      </c>
      <c r="H75" s="16"/>
      <c r="I75" s="18"/>
    </row>
  </sheetData>
  <mergeCells count="9">
    <mergeCell ref="B58:B62"/>
    <mergeCell ref="B63:B69"/>
    <mergeCell ref="B70:B75"/>
    <mergeCell ref="B2:B17"/>
    <mergeCell ref="B18:B24"/>
    <mergeCell ref="B26:B38"/>
    <mergeCell ref="B39:B41"/>
    <mergeCell ref="B42:B44"/>
    <mergeCell ref="B45:B57"/>
  </mergeCells>
  <pageMargins left="0.7" right="0.7" top="0.75" bottom="0.75" header="0.3" footer="0.3"/>
  <pageSetup paperSize="9" orientation="landscape" r:id="rId1"/>
  <rowBreaks count="2" manualBreakCount="2">
    <brk id="38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ಹೆಬ್ಬಾಳ ವಿಭಾಗ</vt:lpstr>
      <vt:lpstr>Sheet1</vt:lpstr>
      <vt:lpstr>Sheet2</vt:lpstr>
      <vt:lpstr>Sheet3</vt:lpstr>
      <vt:lpstr>C7 Accounts</vt:lpstr>
      <vt:lpstr>Sheet1!Print_Area</vt:lpstr>
      <vt:lpstr>'ಹೆಬ್ಬಾಳ ವಿಭಾಗ'!Print_Area</vt:lpstr>
      <vt:lpstr>'C7 Accounts'!Print_Titles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2021-09-24T05:49:21Z</dcterms:modified>
</cp:coreProperties>
</file>