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22980" windowHeight="8544" activeTab="2"/>
  </bookViews>
  <sheets>
    <sheet name="Annexure 1" sheetId="1" r:id="rId1"/>
    <sheet name="Annexure II" sheetId="3" r:id="rId2"/>
    <sheet name="ANX-III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B">[1]DLC!$GR$107</definedName>
    <definedName name="\C" localSheetId="1">#REF!</definedName>
    <definedName name="\C">#REF!</definedName>
    <definedName name="\C1" localSheetId="1">#REF!</definedName>
    <definedName name="\C1">#REF!</definedName>
    <definedName name="\C123" localSheetId="1">#REF!</definedName>
    <definedName name="\C123">#REF!</definedName>
    <definedName name="\f" localSheetId="1">#REF!</definedName>
    <definedName name="\f">#REF!</definedName>
    <definedName name="\H" localSheetId="1">'[2]STN WISE EMR'!#REF!</definedName>
    <definedName name="\H">'[2]STN WISE EMR'!#REF!</definedName>
    <definedName name="\L">[1]DLC!$HR$111</definedName>
    <definedName name="\P">[1]DLC!$HR$109</definedName>
    <definedName name="\Q">[1]DLC!$GS$323:$GS$335</definedName>
    <definedName name="\V" localSheetId="1">'[3]R.Hrs. Since Comm'!#REF!</definedName>
    <definedName name="\V">'[3]R.Hrs. Since Comm'!#REF!</definedName>
    <definedName name="\X" localSheetId="1">#REF!</definedName>
    <definedName name="\X">#REF!</definedName>
    <definedName name="\Z" localSheetId="1">#REF!</definedName>
    <definedName name="\Z">#REF!</definedName>
    <definedName name="________________iv300000">'[4]INSTALLATIONS-99-00'!$EW$22612</definedName>
    <definedName name="_______________iv300000">'[4]INSTALLATIONS-99-00'!$EW$22612</definedName>
    <definedName name="______________iv300000">'[4]INSTALLATIONS-99-00'!$EW$22612</definedName>
    <definedName name="_____________BSD1" localSheetId="1">#REF!</definedName>
    <definedName name="_____________BSD1">#REF!</definedName>
    <definedName name="_____________BSD2" localSheetId="1">#REF!</definedName>
    <definedName name="_____________BSD2">#REF!</definedName>
    <definedName name="_____________CZ1">[5]data!$F$721</definedName>
    <definedName name="_____________IED1" localSheetId="1">#REF!</definedName>
    <definedName name="_____________IED1">#REF!</definedName>
    <definedName name="_____________IED2" localSheetId="1">#REF!</definedName>
    <definedName name="_____________IED2">#REF!</definedName>
    <definedName name="_____________iv300000">'[4]INSTALLATIONS-99-00'!$EW$22612</definedName>
    <definedName name="_____________LD1">[1]DLC!$K$59:$AF$8180</definedName>
    <definedName name="_____________LD2">[1]DLC!$GR$56:$HT$8181</definedName>
    <definedName name="_____________LD3">[1]DLC!$HV$57:$IO$8181</definedName>
    <definedName name="_____________LD4">[1]DLC!$AH$32:$BE$8180</definedName>
    <definedName name="_____________LD5">[1]DLC!$GR$53:$HK$8180</definedName>
    <definedName name="_____________LD6">[1]DLC!$GR$69:$HL$8180</definedName>
    <definedName name="_____________LR1" localSheetId="1">#REF!</definedName>
    <definedName name="_____________LR1">#REF!</definedName>
    <definedName name="_____________LR2" localSheetId="1">#REF!</definedName>
    <definedName name="_____________LR2">#REF!</definedName>
    <definedName name="_____________SCH6" localSheetId="1">'[6]04REL'!#REF!</definedName>
    <definedName name="_____________SCH6">'[6]04REL'!#REF!</definedName>
    <definedName name="_____________SH1">'[7]Executive Summary -Thermal'!$A$4:$H$108</definedName>
    <definedName name="_____________SH10">'[7]Executive Summary -Thermal'!$A$4:$G$118</definedName>
    <definedName name="_____________SH11">'[7]Executive Summary -Thermal'!$A$4:$H$167</definedName>
    <definedName name="_____________SH2">'[7]Executive Summary -Thermal'!$A$4:$H$157</definedName>
    <definedName name="_____________SH3">'[7]Executive Summary -Thermal'!$A$4:$H$136</definedName>
    <definedName name="_____________SH4">'[7]Executive Summary -Thermal'!$A$4:$H$96</definedName>
    <definedName name="_____________SH5">'[7]Executive Summary -Thermal'!$A$4:$H$96</definedName>
    <definedName name="_____________SH6">'[7]Executive Summary -Thermal'!$A$4:$H$95</definedName>
    <definedName name="_____________SH7">'[7]Executive Summary -Thermal'!$A$4:$H$163</definedName>
    <definedName name="_____________SH8">'[7]Executive Summary -Thermal'!$A$4:$H$133</definedName>
    <definedName name="_____________SH9">'[7]Executive Summary -Thermal'!$A$4:$H$194</definedName>
    <definedName name="____________BSD1" localSheetId="1">#REF!</definedName>
    <definedName name="____________BSD1">#REF!</definedName>
    <definedName name="____________BSD2" localSheetId="1">#REF!</definedName>
    <definedName name="____________BSD2">#REF!</definedName>
    <definedName name="____________CZ1">[5]data!$F$721</definedName>
    <definedName name="____________IED1" localSheetId="1">#REF!</definedName>
    <definedName name="____________IED1">#REF!</definedName>
    <definedName name="____________IED2" localSheetId="1">#REF!</definedName>
    <definedName name="____________IED2">#REF!</definedName>
    <definedName name="____________iv300000">'[4]INSTALLATIONS-99-00'!$EW$22612</definedName>
    <definedName name="____________LD1">[1]DLC!$K$59:$AF$8180</definedName>
    <definedName name="____________LD2">[1]DLC!$GR$56:$HT$8181</definedName>
    <definedName name="____________LD3">[1]DLC!$HV$57:$IO$8181</definedName>
    <definedName name="____________LD4">[1]DLC!$AH$32:$BE$8180</definedName>
    <definedName name="____________LD5">[1]DLC!$GR$53:$HK$8180</definedName>
    <definedName name="____________LD6">[1]DLC!$GR$69:$HL$8180</definedName>
    <definedName name="____________LR1" localSheetId="1">#REF!</definedName>
    <definedName name="____________LR1">#REF!</definedName>
    <definedName name="____________LR2" localSheetId="1">#REF!</definedName>
    <definedName name="____________LR2">#REF!</definedName>
    <definedName name="____________SCH6" localSheetId="1">'[6]04REL'!#REF!</definedName>
    <definedName name="____________SCH6">'[6]04REL'!#REF!</definedName>
    <definedName name="____________SH1">'[7]Executive Summary -Thermal'!$A$4:$H$108</definedName>
    <definedName name="____________SH10">'[7]Executive Summary -Thermal'!$A$4:$G$118</definedName>
    <definedName name="____________SH11">'[7]Executive Summary -Thermal'!$A$4:$H$167</definedName>
    <definedName name="____________SH2">'[7]Executive Summary -Thermal'!$A$4:$H$157</definedName>
    <definedName name="____________SH3">'[7]Executive Summary -Thermal'!$A$4:$H$136</definedName>
    <definedName name="____________SH4">'[7]Executive Summary -Thermal'!$A$4:$H$96</definedName>
    <definedName name="____________SH5">'[7]Executive Summary -Thermal'!$A$4:$H$96</definedName>
    <definedName name="____________SH6">'[7]Executive Summary -Thermal'!$A$4:$H$95</definedName>
    <definedName name="____________SH7">'[7]Executive Summary -Thermal'!$A$4:$H$163</definedName>
    <definedName name="____________SH8">'[7]Executive Summary -Thermal'!$A$4:$H$133</definedName>
    <definedName name="____________SH9">'[7]Executive Summary -Thermal'!$A$4:$H$194</definedName>
    <definedName name="___________BSD1" localSheetId="1">#REF!</definedName>
    <definedName name="___________BSD1">#REF!</definedName>
    <definedName name="___________BSD2" localSheetId="1">#REF!</definedName>
    <definedName name="___________BSD2">#REF!</definedName>
    <definedName name="___________CZ1">[5]data!$F$721</definedName>
    <definedName name="___________IED1" localSheetId="1">#REF!</definedName>
    <definedName name="___________IED1">#REF!</definedName>
    <definedName name="___________IED2" localSheetId="1">#REF!</definedName>
    <definedName name="___________IED2">#REF!</definedName>
    <definedName name="___________iv300000">'[4]INSTALLATIONS-99-00'!$EW$22612</definedName>
    <definedName name="___________LD1">[1]DLC!$K$59:$AF$8180</definedName>
    <definedName name="___________LD2">[1]DLC!$GR$56:$HT$8181</definedName>
    <definedName name="___________LD3">[1]DLC!$HV$57:$IO$8181</definedName>
    <definedName name="___________LD4">[1]DLC!$AH$32:$BE$8180</definedName>
    <definedName name="___________LD5">[1]DLC!$GR$53:$HK$8180</definedName>
    <definedName name="___________LD6">[1]DLC!$GR$69:$HL$8180</definedName>
    <definedName name="___________LR1" localSheetId="1">#REF!</definedName>
    <definedName name="___________LR1">#REF!</definedName>
    <definedName name="___________LR2" localSheetId="1">#REF!</definedName>
    <definedName name="___________LR2">#REF!</definedName>
    <definedName name="___________SCH6" localSheetId="1">'[6]04REL'!#REF!</definedName>
    <definedName name="___________SCH6">'[6]04REL'!#REF!</definedName>
    <definedName name="___________SH1">'[7]Executive Summary -Thermal'!$A$4:$H$108</definedName>
    <definedName name="___________SH10">'[7]Executive Summary -Thermal'!$A$4:$G$118</definedName>
    <definedName name="___________SH11">'[7]Executive Summary -Thermal'!$A$4:$H$167</definedName>
    <definedName name="___________SH2">'[7]Executive Summary -Thermal'!$A$4:$H$157</definedName>
    <definedName name="___________SH3">'[7]Executive Summary -Thermal'!$A$4:$H$136</definedName>
    <definedName name="___________SH4">'[7]Executive Summary -Thermal'!$A$4:$H$96</definedName>
    <definedName name="___________SH5">'[7]Executive Summary -Thermal'!$A$4:$H$96</definedName>
    <definedName name="___________SH6">'[7]Executive Summary -Thermal'!$A$4:$H$95</definedName>
    <definedName name="___________SH7">'[7]Executive Summary -Thermal'!$A$4:$H$163</definedName>
    <definedName name="___________SH8">'[7]Executive Summary -Thermal'!$A$4:$H$133</definedName>
    <definedName name="___________SH9">'[7]Executive Summary -Thermal'!$A$4:$H$194</definedName>
    <definedName name="__________BSD1" localSheetId="1">#REF!</definedName>
    <definedName name="__________BSD1">#REF!</definedName>
    <definedName name="__________BSD2" localSheetId="1">#REF!</definedName>
    <definedName name="__________BSD2">#REF!</definedName>
    <definedName name="__________CZ1">[5]data!$F$721</definedName>
    <definedName name="__________IED1" localSheetId="1">#REF!</definedName>
    <definedName name="__________IED1">#REF!</definedName>
    <definedName name="__________IED2" localSheetId="1">#REF!</definedName>
    <definedName name="__________IED2">#REF!</definedName>
    <definedName name="__________iv300000">'[4]INSTALLATIONS-99-00'!$EW$22612</definedName>
    <definedName name="__________LD1">[1]DLC!$K$59:$AF$8180</definedName>
    <definedName name="__________LD2">[1]DLC!$GR$56:$HT$8181</definedName>
    <definedName name="__________LD3">[1]DLC!$HV$57:$IO$8181</definedName>
    <definedName name="__________LD4">[1]DLC!$AH$32:$BE$8180</definedName>
    <definedName name="__________LD5">[1]DLC!$GR$53:$HK$8180</definedName>
    <definedName name="__________LD6">[1]DLC!$GR$69:$HL$8180</definedName>
    <definedName name="__________LR1" localSheetId="1">#REF!</definedName>
    <definedName name="__________LR1">#REF!</definedName>
    <definedName name="__________LR2" localSheetId="1">#REF!</definedName>
    <definedName name="__________LR2">#REF!</definedName>
    <definedName name="__________SCH6" localSheetId="1">'[6]04REL'!#REF!</definedName>
    <definedName name="__________SCH6">'[6]04REL'!#REF!</definedName>
    <definedName name="__________SH1">'[7]Executive Summary -Thermal'!$A$4:$H$108</definedName>
    <definedName name="__________SH10">'[7]Executive Summary -Thermal'!$A$4:$G$118</definedName>
    <definedName name="__________SH11">'[7]Executive Summary -Thermal'!$A$4:$H$167</definedName>
    <definedName name="__________SH2">'[7]Executive Summary -Thermal'!$A$4:$H$157</definedName>
    <definedName name="__________SH3">'[7]Executive Summary -Thermal'!$A$4:$H$136</definedName>
    <definedName name="__________SH4">'[7]Executive Summary -Thermal'!$A$4:$H$96</definedName>
    <definedName name="__________SH5">'[7]Executive Summary -Thermal'!$A$4:$H$96</definedName>
    <definedName name="__________SH6">'[7]Executive Summary -Thermal'!$A$4:$H$95</definedName>
    <definedName name="__________SH7">'[7]Executive Summary -Thermal'!$A$4:$H$163</definedName>
    <definedName name="__________SH8">'[7]Executive Summary -Thermal'!$A$4:$H$133</definedName>
    <definedName name="__________SH9">'[7]Executive Summary -Thermal'!$A$4:$H$194</definedName>
    <definedName name="_________BSD1" localSheetId="1">#REF!</definedName>
    <definedName name="_________BSD1">#REF!</definedName>
    <definedName name="_________BSD2" localSheetId="1">#REF!</definedName>
    <definedName name="_________BSD2">#REF!</definedName>
    <definedName name="_________CZ1">[5]data!$F$721</definedName>
    <definedName name="_________IED1" localSheetId="1">#REF!</definedName>
    <definedName name="_________IED1">#REF!</definedName>
    <definedName name="_________IED2" localSheetId="1">#REF!</definedName>
    <definedName name="_________IED2">#REF!</definedName>
    <definedName name="_________iv300000">'[4]INSTALLATIONS-99-00'!$EW$22612</definedName>
    <definedName name="_________LD1">[1]DLC!$K$59:$AF$8180</definedName>
    <definedName name="_________LD2">[1]DLC!$GR$56:$HT$8181</definedName>
    <definedName name="_________LD3">[1]DLC!$HV$57:$IO$8181</definedName>
    <definedName name="_________LD4">[1]DLC!$AH$32:$BE$8180</definedName>
    <definedName name="_________LD5">[1]DLC!$GR$53:$HK$8180</definedName>
    <definedName name="_________LD6">[1]DLC!$GR$69:$HL$8180</definedName>
    <definedName name="_________LR1" localSheetId="1">#REF!</definedName>
    <definedName name="_________LR1">#REF!</definedName>
    <definedName name="_________LR2" localSheetId="1">#REF!</definedName>
    <definedName name="_________LR2">#REF!</definedName>
    <definedName name="_________SCH6" localSheetId="1">'[6]04REL'!#REF!</definedName>
    <definedName name="_________SCH6">'[6]04REL'!#REF!</definedName>
    <definedName name="_________SH1">'[7]Executive Summary -Thermal'!$A$4:$H$108</definedName>
    <definedName name="_________SH10">'[7]Executive Summary -Thermal'!$A$4:$G$118</definedName>
    <definedName name="_________SH11">'[7]Executive Summary -Thermal'!$A$4:$H$167</definedName>
    <definedName name="_________SH2">'[7]Executive Summary -Thermal'!$A$4:$H$157</definedName>
    <definedName name="_________SH3">'[7]Executive Summary -Thermal'!$A$4:$H$136</definedName>
    <definedName name="_________SH4">'[7]Executive Summary -Thermal'!$A$4:$H$96</definedName>
    <definedName name="_________SH5">'[7]Executive Summary -Thermal'!$A$4:$H$96</definedName>
    <definedName name="_________SH6">'[7]Executive Summary -Thermal'!$A$4:$H$95</definedName>
    <definedName name="_________SH7">'[7]Executive Summary -Thermal'!$A$4:$H$163</definedName>
    <definedName name="_________SH8">'[7]Executive Summary -Thermal'!$A$4:$H$133</definedName>
    <definedName name="_________SH9">'[7]Executive Summary -Thermal'!$A$4:$H$194</definedName>
    <definedName name="________BSD1" localSheetId="1">#REF!</definedName>
    <definedName name="________BSD1">#REF!</definedName>
    <definedName name="________BSD2" localSheetId="1">#REF!</definedName>
    <definedName name="________BSD2">#REF!</definedName>
    <definedName name="________CZ1">[5]data!$F$721</definedName>
    <definedName name="________IED1" localSheetId="1">#REF!</definedName>
    <definedName name="________IED1">#REF!</definedName>
    <definedName name="________IED2" localSheetId="1">#REF!</definedName>
    <definedName name="________IED2">#REF!</definedName>
    <definedName name="________iv300000">'[4]INSTALLATIONS-99-00'!$EW$22612</definedName>
    <definedName name="________LD1">[1]DLC!$K$59:$AF$8180</definedName>
    <definedName name="________LD2">[1]DLC!$GR$56:$HT$8181</definedName>
    <definedName name="________LD3">[1]DLC!$HV$57:$IO$8181</definedName>
    <definedName name="________LD4">[1]DLC!$AH$32:$BE$8180</definedName>
    <definedName name="________LD5">[1]DLC!$GR$53:$HK$8180</definedName>
    <definedName name="________LD6">[1]DLC!$GR$69:$HL$8180</definedName>
    <definedName name="________LR1" localSheetId="1">#REF!</definedName>
    <definedName name="________LR1">#REF!</definedName>
    <definedName name="________LR2" localSheetId="1">#REF!</definedName>
    <definedName name="________LR2">#REF!</definedName>
    <definedName name="________SCH6" localSheetId="1">'[6]04REL'!#REF!</definedName>
    <definedName name="________SCH6">'[6]04REL'!#REF!</definedName>
    <definedName name="________SH1">'[7]Executive Summary -Thermal'!$A$4:$H$108</definedName>
    <definedName name="________SH10">'[7]Executive Summary -Thermal'!$A$4:$G$118</definedName>
    <definedName name="________SH11">'[7]Executive Summary -Thermal'!$A$4:$H$167</definedName>
    <definedName name="________SH2">'[7]Executive Summary -Thermal'!$A$4:$H$157</definedName>
    <definedName name="________SH3">'[7]Executive Summary -Thermal'!$A$4:$H$136</definedName>
    <definedName name="________SH4">'[7]Executive Summary -Thermal'!$A$4:$H$96</definedName>
    <definedName name="________SH5">'[7]Executive Summary -Thermal'!$A$4:$H$96</definedName>
    <definedName name="________SH6">'[7]Executive Summary -Thermal'!$A$4:$H$95</definedName>
    <definedName name="________SH7">'[7]Executive Summary -Thermal'!$A$4:$H$163</definedName>
    <definedName name="________SH8">'[7]Executive Summary -Thermal'!$A$4:$H$133</definedName>
    <definedName name="________SH9">'[7]Executive Summary -Thermal'!$A$4:$H$194</definedName>
    <definedName name="_______BSD1" localSheetId="1">#REF!</definedName>
    <definedName name="_______BSD1">#REF!</definedName>
    <definedName name="_______BSD2" localSheetId="1">#REF!</definedName>
    <definedName name="_______BSD2">#REF!</definedName>
    <definedName name="_______CZ1">[5]data!$F$721</definedName>
    <definedName name="_______IED1" localSheetId="1">#REF!</definedName>
    <definedName name="_______IED1">#REF!</definedName>
    <definedName name="_______IED2" localSheetId="1">#REF!</definedName>
    <definedName name="_______IED2">#REF!</definedName>
    <definedName name="_______iv300000">'[4]INSTALLATIONS-99-00'!$EW$22612</definedName>
    <definedName name="_______LD1">[1]DLC!$K$59:$AF$8180</definedName>
    <definedName name="_______LD2">[1]DLC!$GR$56:$HT$8181</definedName>
    <definedName name="_______LD3">[1]DLC!$HV$57:$IO$8181</definedName>
    <definedName name="_______LD4">[1]DLC!$AH$32:$BE$8180</definedName>
    <definedName name="_______LD5">[1]DLC!$GR$53:$HK$8180</definedName>
    <definedName name="_______LD6">[1]DLC!$GR$69:$HL$8180</definedName>
    <definedName name="_______LR1" localSheetId="1">#REF!</definedName>
    <definedName name="_______LR1">#REF!</definedName>
    <definedName name="_______LR2" localSheetId="1">#REF!</definedName>
    <definedName name="_______LR2">#REF!</definedName>
    <definedName name="_______SCH6" localSheetId="1">'[6]04REL'!#REF!</definedName>
    <definedName name="_______SCH6">'[6]04REL'!#REF!</definedName>
    <definedName name="_______SH1">'[7]Executive Summary -Thermal'!$A$4:$H$108</definedName>
    <definedName name="_______SH10">'[7]Executive Summary -Thermal'!$A$4:$G$118</definedName>
    <definedName name="_______SH11">'[7]Executive Summary -Thermal'!$A$4:$H$167</definedName>
    <definedName name="_______SH2">'[7]Executive Summary -Thermal'!$A$4:$H$157</definedName>
    <definedName name="_______SH3">'[7]Executive Summary -Thermal'!$A$4:$H$136</definedName>
    <definedName name="_______SH4">'[7]Executive Summary -Thermal'!$A$4:$H$96</definedName>
    <definedName name="_______SH5">'[7]Executive Summary -Thermal'!$A$4:$H$96</definedName>
    <definedName name="_______SH6">'[7]Executive Summary -Thermal'!$A$4:$H$95</definedName>
    <definedName name="_______SH7">'[7]Executive Summary -Thermal'!$A$4:$H$163</definedName>
    <definedName name="_______SH8">'[7]Executive Summary -Thermal'!$A$4:$H$133</definedName>
    <definedName name="_______SH9">'[7]Executive Summary -Thermal'!$A$4:$H$194</definedName>
    <definedName name="______BSD1" localSheetId="1">#REF!</definedName>
    <definedName name="______BSD1">#REF!</definedName>
    <definedName name="______BSD2" localSheetId="1">#REF!</definedName>
    <definedName name="______BSD2">#REF!</definedName>
    <definedName name="______CZ1">[5]data!$F$721</definedName>
    <definedName name="______IED1" localSheetId="1">#REF!</definedName>
    <definedName name="______IED1">#REF!</definedName>
    <definedName name="______IED2" localSheetId="1">#REF!</definedName>
    <definedName name="______IED2">#REF!</definedName>
    <definedName name="______iv300000">'[4]INSTALLATIONS-99-00'!$EW$22612</definedName>
    <definedName name="______LD1">[1]DLC!$K$59:$AF$8180</definedName>
    <definedName name="______LD2">[1]DLC!$GR$56:$HT$8181</definedName>
    <definedName name="______LD3">[1]DLC!$HV$57:$IO$8181</definedName>
    <definedName name="______LD4">[1]DLC!$AH$32:$BE$8180</definedName>
    <definedName name="______LD5">[1]DLC!$GR$53:$HK$8180</definedName>
    <definedName name="______LD6">[1]DLC!$GR$69:$HL$8180</definedName>
    <definedName name="______LR1" localSheetId="1">#REF!</definedName>
    <definedName name="______LR1">#REF!</definedName>
    <definedName name="______LR2" localSheetId="1">#REF!</definedName>
    <definedName name="______LR2">#REF!</definedName>
    <definedName name="______SCH6" localSheetId="1">'[6]04REL'!#REF!</definedName>
    <definedName name="______SCH6">'[6]04REL'!#REF!</definedName>
    <definedName name="______SH1">'[7]Executive Summary -Thermal'!$A$4:$H$108</definedName>
    <definedName name="______SH10">'[7]Executive Summary -Thermal'!$A$4:$G$118</definedName>
    <definedName name="______SH11">'[7]Executive Summary -Thermal'!$A$4:$H$167</definedName>
    <definedName name="______SH2">'[7]Executive Summary -Thermal'!$A$4:$H$157</definedName>
    <definedName name="______SH3">'[7]Executive Summary -Thermal'!$A$4:$H$136</definedName>
    <definedName name="______SH4">'[7]Executive Summary -Thermal'!$A$4:$H$96</definedName>
    <definedName name="______SH5">'[7]Executive Summary -Thermal'!$A$4:$H$96</definedName>
    <definedName name="______SH6">'[7]Executive Summary -Thermal'!$A$4:$H$95</definedName>
    <definedName name="______SH7">'[7]Executive Summary -Thermal'!$A$4:$H$163</definedName>
    <definedName name="______SH8">'[7]Executive Summary -Thermal'!$A$4:$H$133</definedName>
    <definedName name="______SH9">'[7]Executive Summary -Thermal'!$A$4:$H$194</definedName>
    <definedName name="_____BSD1" localSheetId="1">#REF!</definedName>
    <definedName name="_____BSD1">#REF!</definedName>
    <definedName name="_____BSD2" localSheetId="1">#REF!</definedName>
    <definedName name="_____BSD2">#REF!</definedName>
    <definedName name="_____CZ1">[5]data!$F$721</definedName>
    <definedName name="_____IED1" localSheetId="1">#REF!</definedName>
    <definedName name="_____IED1">#REF!</definedName>
    <definedName name="_____IED2" localSheetId="1">#REF!</definedName>
    <definedName name="_____IED2">#REF!</definedName>
    <definedName name="_____iv300000">'[4]INSTALLATIONS-99-00'!$EW$22612</definedName>
    <definedName name="_____LD1">[1]DLC!$K$59:$AF$8180</definedName>
    <definedName name="_____LD2">[1]DLC!$GR$56:$HT$8181</definedName>
    <definedName name="_____LD3">[1]DLC!$HV$57:$IO$8181</definedName>
    <definedName name="_____LD4">[1]DLC!$AH$32:$BE$8180</definedName>
    <definedName name="_____LD5">[1]DLC!$GR$53:$HK$8180</definedName>
    <definedName name="_____LD6">[1]DLC!$GR$69:$HL$8180</definedName>
    <definedName name="_____LR1" localSheetId="1">#REF!</definedName>
    <definedName name="_____LR1">#REF!</definedName>
    <definedName name="_____LR2" localSheetId="1">#REF!</definedName>
    <definedName name="_____LR2">#REF!</definedName>
    <definedName name="_____SCH6" localSheetId="1">'[6]04REL'!#REF!</definedName>
    <definedName name="_____SCH6">'[6]04REL'!#REF!</definedName>
    <definedName name="_____SH1">'[7]Executive Summary -Thermal'!$A$4:$H$108</definedName>
    <definedName name="_____SH10">'[7]Executive Summary -Thermal'!$A$4:$G$118</definedName>
    <definedName name="_____SH11">'[7]Executive Summary -Thermal'!$A$4:$H$167</definedName>
    <definedName name="_____SH2">'[7]Executive Summary -Thermal'!$A$4:$H$157</definedName>
    <definedName name="_____SH3">'[7]Executive Summary -Thermal'!$A$4:$H$136</definedName>
    <definedName name="_____SH4">'[7]Executive Summary -Thermal'!$A$4:$H$96</definedName>
    <definedName name="_____SH5">'[7]Executive Summary -Thermal'!$A$4:$H$96</definedName>
    <definedName name="_____SH6">'[7]Executive Summary -Thermal'!$A$4:$H$95</definedName>
    <definedName name="_____SH7">'[7]Executive Summary -Thermal'!$A$4:$H$163</definedName>
    <definedName name="_____SH8">'[7]Executive Summary -Thermal'!$A$4:$H$133</definedName>
    <definedName name="_____SH9">'[7]Executive Summary -Thermal'!$A$4:$H$194</definedName>
    <definedName name="____BSD1" localSheetId="1">#REF!</definedName>
    <definedName name="____BSD1">#REF!</definedName>
    <definedName name="____BSD2" localSheetId="1">#REF!</definedName>
    <definedName name="____BSD2">#REF!</definedName>
    <definedName name="____CZ1">[5]data!$F$721</definedName>
    <definedName name="____IED1" localSheetId="1">#REF!</definedName>
    <definedName name="____IED1">#REF!</definedName>
    <definedName name="____IED2" localSheetId="1">#REF!</definedName>
    <definedName name="____IED2">#REF!</definedName>
    <definedName name="____iv300000">'[4]INSTALLATIONS-99-00'!$EW$22612</definedName>
    <definedName name="____LD1">[1]DLC!$K$59:$AF$8180</definedName>
    <definedName name="____LD2">[1]DLC!$GR$56:$HT$8181</definedName>
    <definedName name="____LD3">[1]DLC!$HV$57:$IO$8181</definedName>
    <definedName name="____LD4">[1]DLC!$AH$32:$BE$8180</definedName>
    <definedName name="____LD5">[1]DLC!$GR$53:$HK$8180</definedName>
    <definedName name="____LD6">[1]DLC!$GR$69:$HL$8180</definedName>
    <definedName name="____LR1" localSheetId="1">#REF!</definedName>
    <definedName name="____LR1">#REF!</definedName>
    <definedName name="____LR2" localSheetId="1">#REF!</definedName>
    <definedName name="____LR2">#REF!</definedName>
    <definedName name="____SCH6" localSheetId="1">'[6]04REL'!#REF!</definedName>
    <definedName name="____SCH6">'[6]04REL'!#REF!</definedName>
    <definedName name="____SH1">'[7]Executive Summary -Thermal'!$A$4:$H$108</definedName>
    <definedName name="____SH10">'[7]Executive Summary -Thermal'!$A$4:$G$118</definedName>
    <definedName name="____SH11">'[7]Executive Summary -Thermal'!$A$4:$H$167</definedName>
    <definedName name="____SH2">'[7]Executive Summary -Thermal'!$A$4:$H$157</definedName>
    <definedName name="____SH3">'[7]Executive Summary -Thermal'!$A$4:$H$136</definedName>
    <definedName name="____SH4">'[7]Executive Summary -Thermal'!$A$4:$H$96</definedName>
    <definedName name="____SH5">'[7]Executive Summary -Thermal'!$A$4:$H$96</definedName>
    <definedName name="____SH6">'[7]Executive Summary -Thermal'!$A$4:$H$95</definedName>
    <definedName name="____SH7">'[7]Executive Summary -Thermal'!$A$4:$H$163</definedName>
    <definedName name="____SH8">'[7]Executive Summary -Thermal'!$A$4:$H$133</definedName>
    <definedName name="____SH9">'[7]Executive Summary -Thermal'!$A$4:$H$194</definedName>
    <definedName name="___BSD1" localSheetId="1">#REF!</definedName>
    <definedName name="___BSD1">#REF!</definedName>
    <definedName name="___BSD2" localSheetId="1">#REF!</definedName>
    <definedName name="___BSD2">#REF!</definedName>
    <definedName name="___CZ1">[5]data!$F$721</definedName>
    <definedName name="___IED1" localSheetId="1">#REF!</definedName>
    <definedName name="___IED1">#REF!</definedName>
    <definedName name="___IED2" localSheetId="1">#REF!</definedName>
    <definedName name="___IED2">#REF!</definedName>
    <definedName name="___iv300000">'[4]INSTALLATIONS-99-00'!$EW$22612</definedName>
    <definedName name="___LD1">[1]DLC!$K$59:$AF$8180</definedName>
    <definedName name="___LD2">[1]DLC!$GR$56:$HT$8181</definedName>
    <definedName name="___LD3">[1]DLC!$HV$57:$IO$8181</definedName>
    <definedName name="___LD4">[1]DLC!$AH$32:$BE$8180</definedName>
    <definedName name="___LD5">[1]DLC!$GR$53:$HK$8180</definedName>
    <definedName name="___LD6">[1]DLC!$GR$69:$HL$8180</definedName>
    <definedName name="___LR1" localSheetId="1">#REF!</definedName>
    <definedName name="___LR1">#REF!</definedName>
    <definedName name="___LR2" localSheetId="1">#REF!</definedName>
    <definedName name="___LR2">#REF!</definedName>
    <definedName name="___SCH6" localSheetId="1">'[6]04REL'!#REF!</definedName>
    <definedName name="___SCH6">'[6]04REL'!#REF!</definedName>
    <definedName name="___SH1">'[7]Executive Summary -Thermal'!$A$4:$H$108</definedName>
    <definedName name="___SH10">'[7]Executive Summary -Thermal'!$A$4:$G$118</definedName>
    <definedName name="___SH11">'[7]Executive Summary -Thermal'!$A$4:$H$167</definedName>
    <definedName name="___SH2">'[7]Executive Summary -Thermal'!$A$4:$H$157</definedName>
    <definedName name="___SH3">'[7]Executive Summary -Thermal'!$A$4:$H$136</definedName>
    <definedName name="___SH4">'[7]Executive Summary -Thermal'!$A$4:$H$96</definedName>
    <definedName name="___SH5">'[7]Executive Summary -Thermal'!$A$4:$H$96</definedName>
    <definedName name="___SH6">'[7]Executive Summary -Thermal'!$A$4:$H$95</definedName>
    <definedName name="___SH7">'[7]Executive Summary -Thermal'!$A$4:$H$163</definedName>
    <definedName name="___SH8">'[7]Executive Summary -Thermal'!$A$4:$H$133</definedName>
    <definedName name="___SH9">'[7]Executive Summary -Thermal'!$A$4:$H$194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123Graph_BCURRENT" localSheetId="1" hidden="1">'[8]BREAKUP OF OIL'!#REF!</definedName>
    <definedName name="__123Graph_BCURRENT" hidden="1">'[8]BREAKUP OF OIL'!#REF!</definedName>
    <definedName name="__123Graph_C" localSheetId="1" hidden="1">#REF!</definedName>
    <definedName name="__123Graph_C" hidden="1">#REF!</definedName>
    <definedName name="__123Graph_D" localSheetId="1" hidden="1">#REF!</definedName>
    <definedName name="__123Graph_D" hidden="1">#REF!</definedName>
    <definedName name="__123Graph_DCURRENT" localSheetId="1" hidden="1">'[8]BREAKUP OF OIL'!#REF!</definedName>
    <definedName name="__123Graph_DCURRENT" hidden="1">'[8]BREAKUP OF OIL'!#REF!</definedName>
    <definedName name="__123Graph_E" localSheetId="1" hidden="1">#REF!</definedName>
    <definedName name="__123Graph_E" hidden="1">#REF!</definedName>
    <definedName name="__123Graph_F" localSheetId="1" hidden="1">#REF!</definedName>
    <definedName name="__123Graph_F" hidden="1">#REF!</definedName>
    <definedName name="__123Graph_X" localSheetId="1" hidden="1">#REF!</definedName>
    <definedName name="__123Graph_X" hidden="1">#REF!</definedName>
    <definedName name="__123Graph_XCURRENT" localSheetId="1" hidden="1">'[8]BREAKUP OF OIL'!#REF!</definedName>
    <definedName name="__123Graph_XCURRENT" hidden="1">'[8]BREAKUP OF OIL'!#REF!</definedName>
    <definedName name="__BSD1" localSheetId="1">#REF!</definedName>
    <definedName name="__BSD1">#REF!</definedName>
    <definedName name="__BSD2" localSheetId="1">#REF!</definedName>
    <definedName name="__BSD2">#REF!</definedName>
    <definedName name="__CZ1">[5]data!$F$721</definedName>
    <definedName name="__IED1" localSheetId="1">#REF!</definedName>
    <definedName name="__IED1">#REF!</definedName>
    <definedName name="__IED2" localSheetId="1">#REF!</definedName>
    <definedName name="__IED2">#REF!</definedName>
    <definedName name="__iv300000">'[4]INSTALLATIONS-99-00'!$EW$22612</definedName>
    <definedName name="__LD1">[1]DLC!$K$59:$AF$8180</definedName>
    <definedName name="__LD2">[1]DLC!$GR$56:$HT$8181</definedName>
    <definedName name="__LD3">[1]DLC!$HV$57:$IO$8181</definedName>
    <definedName name="__LD4">[1]DLC!$AH$32:$BE$8180</definedName>
    <definedName name="__LD5">[1]DLC!$GR$53:$HK$8180</definedName>
    <definedName name="__LD6">[1]DLC!$GR$69:$HL$8180</definedName>
    <definedName name="__LR1" localSheetId="1">#REF!</definedName>
    <definedName name="__LR1">#REF!</definedName>
    <definedName name="__LR2" localSheetId="1">#REF!</definedName>
    <definedName name="__LR2">#REF!</definedName>
    <definedName name="__SCH6" localSheetId="1">'[6]04REL'!#REF!</definedName>
    <definedName name="__SCH6">'[6]04REL'!#REF!</definedName>
    <definedName name="__SH1">'[7]Executive Summary -Thermal'!$A$4:$H$108</definedName>
    <definedName name="__SH10">'[7]Executive Summary -Thermal'!$A$4:$G$118</definedName>
    <definedName name="__SH11">'[7]Executive Summary -Thermal'!$A$4:$H$167</definedName>
    <definedName name="__SH2">'[7]Executive Summary -Thermal'!$A$4:$H$157</definedName>
    <definedName name="__SH3">'[7]Executive Summary -Thermal'!$A$4:$H$136</definedName>
    <definedName name="__SH4">'[7]Executive Summary -Thermal'!$A$4:$H$96</definedName>
    <definedName name="__SH5">'[7]Executive Summary -Thermal'!$A$4:$H$96</definedName>
    <definedName name="__SH6">'[7]Executive Summary -Thermal'!$A$4:$H$95</definedName>
    <definedName name="__SH7">'[7]Executive Summary -Thermal'!$A$4:$H$163</definedName>
    <definedName name="__SH8">'[7]Executive Summary -Thermal'!$A$4:$H$133</definedName>
    <definedName name="__SH9">'[7]Executive Summary -Thermal'!$A$4:$H$194</definedName>
    <definedName name="_8485G">'[7]Stationwise Thermal &amp; Hydel Gen'!$GR$4:$HK$9</definedName>
    <definedName name="_BSD1" localSheetId="1">#REF!</definedName>
    <definedName name="_BSD1">#REF!</definedName>
    <definedName name="_BSD2" localSheetId="1">#REF!</definedName>
    <definedName name="_BSD2">#REF!</definedName>
    <definedName name="_CZ1">[5]data!$F$721</definedName>
    <definedName name="_xlnm._FilterDatabase" hidden="1">[9]Dom!$E$9:$S$13</definedName>
    <definedName name="_IED1" localSheetId="1">#REF!</definedName>
    <definedName name="_IED1">#REF!</definedName>
    <definedName name="_IED2" localSheetId="1">#REF!</definedName>
    <definedName name="_IED2">#REF!</definedName>
    <definedName name="_iv300000">'[4]INSTALLATIONS-99-00'!$EW$22612</definedName>
    <definedName name="_LD1">[1]DLC!$K$59:$AF$8180</definedName>
    <definedName name="_LD2">[1]DLC!$GR$56:$HT$8181</definedName>
    <definedName name="_LD3">[1]DLC!$HV$57:$IO$8181</definedName>
    <definedName name="_LD4">[1]DLC!$AH$32:$BE$8180</definedName>
    <definedName name="_LD5">[1]DLC!$GR$53:$HK$8180</definedName>
    <definedName name="_LD6">[1]DLC!$GR$69:$HL$8180</definedName>
    <definedName name="_LR1" localSheetId="1">#REF!</definedName>
    <definedName name="_LR1">#REF!</definedName>
    <definedName name="_LR2" localSheetId="1">#REF!</definedName>
    <definedName name="_LR2">#REF!</definedName>
    <definedName name="_Order1" hidden="1">255</definedName>
    <definedName name="_Order2" hidden="1">0</definedName>
    <definedName name="_SCH6" localSheetId="1">'[6]04REL'!#REF!</definedName>
    <definedName name="_SCH6">'[6]04REL'!#REF!</definedName>
    <definedName name="_SH1">'[7]Executive Summary -Thermal'!$A$4:$H$108</definedName>
    <definedName name="_SH10">'[7]Executive Summary -Thermal'!$A$4:$G$118</definedName>
    <definedName name="_SH11">'[7]Executive Summary -Thermal'!$A$4:$H$167</definedName>
    <definedName name="_SH2">'[7]Executive Summary -Thermal'!$A$4:$H$157</definedName>
    <definedName name="_SH3">'[7]Executive Summary -Thermal'!$A$4:$H$136</definedName>
    <definedName name="_SH4">'[7]Executive Summary -Thermal'!$A$4:$H$96</definedName>
    <definedName name="_SH5">'[7]Executive Summary -Thermal'!$A$4:$H$96</definedName>
    <definedName name="_SH6">'[7]Executive Summary -Thermal'!$A$4:$H$95</definedName>
    <definedName name="_SH7">'[7]Executive Summary -Thermal'!$A$4:$H$163</definedName>
    <definedName name="_SH8">'[7]Executive Summary -Thermal'!$A$4:$H$133</definedName>
    <definedName name="_SH9">'[7]Executive Summary -Thermal'!$A$4:$H$194</definedName>
    <definedName name="a" localSheetId="1">#REF!</definedName>
    <definedName name="a">#REF!</definedName>
    <definedName name="ab" localSheetId="1">#REF!</definedName>
    <definedName name="ab">#REF!</definedName>
    <definedName name="ADL.63">[10]Addl.40!$A$38:$I$284</definedName>
    <definedName name="agri" localSheetId="1">#REF!</definedName>
    <definedName name="agri">#REF!</definedName>
    <definedName name="ajaaay" localSheetId="1">#REF!</definedName>
    <definedName name="ajaaay">#REF!</definedName>
    <definedName name="april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AS">'[7]Executive Summary -Thermal'!$I$4:$AY$144</definedName>
    <definedName name="ASSUMPTIONS" localSheetId="1">#REF!</definedName>
    <definedName name="ASSUMPTIONS">#REF!</definedName>
    <definedName name="AUX">'[7]Executive Summary -Thermal'!$A$4:$H$95</definedName>
    <definedName name="b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Ban" localSheetId="1">#REF!</definedName>
    <definedName name="Ban">#REF!</definedName>
    <definedName name="BH" localSheetId="1">'[2]STN WISE EMR'!#REF!</definedName>
    <definedName name="BH">'[2]STN WISE EMR'!#REF!</definedName>
    <definedName name="BRH" localSheetId="1">'[2]STN WISE EMR'!#REF!</definedName>
    <definedName name="BRH">'[2]STN WISE EMR'!#REF!</definedName>
    <definedName name="BUS" localSheetId="1">#REF!</definedName>
    <definedName name="BUS">#REF!</definedName>
    <definedName name="Cap_add_and_loss_assumptions" localSheetId="1">#REF!</definedName>
    <definedName name="Cap_add_and_loss_assumptions">#REF!</definedName>
    <definedName name="CDGD" localSheetId="1">[11]C.S.GENERATION!#REF!</definedName>
    <definedName name="CDGD">[11]C.S.GENERATION!#REF!</definedName>
    <definedName name="Chitradurga" localSheetId="1">#REF!</definedName>
    <definedName name="Chitradurga">#REF!</definedName>
    <definedName name="COAL">'[7]Executive Summary -Thermal'!$A$4:$H$96</definedName>
    <definedName name="Consumers" localSheetId="1">#REF!</definedName>
    <definedName name="Consumers">#REF!</definedName>
    <definedName name="CR">[1]DLC!$GS$40:$HM$87</definedName>
    <definedName name="_xlnm.Criteria">[1]DLC!$GS$304:$HF$305</definedName>
    <definedName name="CSMPD" localSheetId="1">[11]C.S.GENERATION!#REF!</definedName>
    <definedName name="CSMPD">[11]C.S.GENERATION!#REF!</definedName>
    <definedName name="D">#N/A</definedName>
    <definedName name="D_T">'[12]Discom Details'!$F$721</definedName>
    <definedName name="DateTimeStamp" localSheetId="1">#REF!</definedName>
    <definedName name="DateTimeStamp">#REF!</definedName>
    <definedName name="Demographic_data" localSheetId="1">#REF!</definedName>
    <definedName name="Demographic_data">#REF!</definedName>
    <definedName name="dffddffd" localSheetId="1">#REF!</definedName>
    <definedName name="dffddffd">#REF!</definedName>
    <definedName name="DICOM1235" localSheetId="1">#REF!</definedName>
    <definedName name="DICOM1235">#REF!</definedName>
    <definedName name="Discom1F1" localSheetId="1">#REF!</definedName>
    <definedName name="Discom1F1">#REF!</definedName>
    <definedName name="Discom1F2" localSheetId="1">#REF!</definedName>
    <definedName name="Discom1F2">#REF!</definedName>
    <definedName name="Discom1F3" localSheetId="1">#REF!</definedName>
    <definedName name="Discom1F3">#REF!</definedName>
    <definedName name="Discom1F4" localSheetId="1">#REF!</definedName>
    <definedName name="Discom1F4">#REF!</definedName>
    <definedName name="Discom1F6" localSheetId="1">#REF!</definedName>
    <definedName name="Discom1F6">#REF!</definedName>
    <definedName name="Discom2F1" localSheetId="1">#REF!</definedName>
    <definedName name="Discom2F1">#REF!</definedName>
    <definedName name="Discom2F2" localSheetId="1">#REF!</definedName>
    <definedName name="Discom2F2">#REF!</definedName>
    <definedName name="Discom2F3" localSheetId="1">#REF!</definedName>
    <definedName name="Discom2F3">#REF!</definedName>
    <definedName name="Discom2F4" localSheetId="1">#REF!</definedName>
    <definedName name="Discom2F4">#REF!</definedName>
    <definedName name="Discom2F6" localSheetId="1">#REF!</definedName>
    <definedName name="Discom2F6">#REF!</definedName>
    <definedName name="dom" localSheetId="1">#REF!</definedName>
    <definedName name="dom">#REF!</definedName>
    <definedName name="dpc">'[13]dpc cost'!$D$1</definedName>
    <definedName name="E_315MVA_Addl_Page1" localSheetId="1">#REF!</definedName>
    <definedName name="E_315MVA_Addl_Page1">#REF!</definedName>
    <definedName name="E_315MVA_Addl_Page2" localSheetId="1">#REF!</definedName>
    <definedName name="E_315MVA_Addl_Page2">#REF!</definedName>
    <definedName name="ED" localSheetId="1">#REF!</definedName>
    <definedName name="ED">#REF!</definedName>
    <definedName name="Energy_sales" localSheetId="1">#REF!</definedName>
    <definedName name="Energy_sales">#REF!</definedName>
    <definedName name="Error_Types" localSheetId="1">#REF!</definedName>
    <definedName name="Error_Types">#REF!</definedName>
    <definedName name="_xlnm.Extract">[1]DLC!$GS$307:$HF$322</definedName>
    <definedName name="fgffgfg" localSheetId="1">#REF!</definedName>
    <definedName name="fgffgfg">#REF!</definedName>
    <definedName name="Fuel_Exp_CY" localSheetId="1">#REF!</definedName>
    <definedName name="Fuel_Exp_CY">#REF!</definedName>
    <definedName name="Fuel_Exp_EY" localSheetId="1">#REF!</definedName>
    <definedName name="Fuel_Exp_EY">#REF!</definedName>
    <definedName name="Fuel_Exp_PY" localSheetId="1">#REF!</definedName>
    <definedName name="Fuel_Exp_PY">#REF!</definedName>
    <definedName name="GENPUF">'[7]Executive Summary -Thermal'!$A$4:$H$161</definedName>
    <definedName name="GH" localSheetId="1">'[2]STN WISE EMR'!#REF!</definedName>
    <definedName name="GH">'[2]STN WISE EMR'!#REF!</definedName>
    <definedName name="HFOHSD">'[7]Executive Summary -Thermal'!$A$4:$H$96</definedName>
    <definedName name="hiriyur" localSheetId="1">#REF!</definedName>
    <definedName name="hiriyur">#REF!</definedName>
    <definedName name="Horizontal_Not_Selected" localSheetId="1">#REF!</definedName>
    <definedName name="Horizontal_Not_Selected">#REF!</definedName>
    <definedName name="HYR" localSheetId="1">#REF!</definedName>
    <definedName name="HYR">#REF!</definedName>
    <definedName name="I" localSheetId="1">#REF!</definedName>
    <definedName name="I">#REF!</definedName>
    <definedName name="IN">[1]DLC!$GS$2:$HF$22</definedName>
    <definedName name="Intt_Charge_cY" localSheetId="1">#REF!,#REF!</definedName>
    <definedName name="Intt_Charge_cY">#REF!,#REF!</definedName>
    <definedName name="Intt_Charge_cy_1">'[14]A 3.7'!$H$35,'[14]A 3.7'!$H$44</definedName>
    <definedName name="Intt_Charge_eY" localSheetId="1">#REF!,#REF!</definedName>
    <definedName name="Intt_Charge_eY">#REF!,#REF!</definedName>
    <definedName name="Intt_Charge_ey_1">'[14]A 3.7'!$I$35,'[14]A 3.7'!$I$44</definedName>
    <definedName name="Intt_Charge_PY" localSheetId="1">#REF!,#REF!</definedName>
    <definedName name="Intt_Charge_PY">#REF!,#REF!</definedName>
    <definedName name="Intt_Charge_py_1">'[14]A 3.7'!$G$35,'[14]A 3.7'!$G$44</definedName>
    <definedName name="Investment_Plan" localSheetId="1">#REF!,#REF!</definedName>
    <definedName name="Investment_Plan">#REF!,#REF!</definedName>
    <definedName name="JV10Group_944" localSheetId="1">#REF!</definedName>
    <definedName name="JV10Group_944">#REF!</definedName>
    <definedName name="JV14Group_944" localSheetId="1">#REF!</definedName>
    <definedName name="JV14Group_944">#REF!</definedName>
    <definedName name="K2000_">#N/A</definedName>
    <definedName name="KEII">'[7]Executive Summary -Thermal'!$H$4:$I$31</definedName>
    <definedName name="KEIIU">'[7]Executive Summary -Thermal'!$A$4:$F$31</definedName>
    <definedName name="LEVEL" localSheetId="1">#REF!</definedName>
    <definedName name="LEVEL">#REF!</definedName>
    <definedName name="Live_Integrity" localSheetId="1">[15]Inputs!#REF!</definedName>
    <definedName name="Live_Integrity">[15]Inputs!#REF!</definedName>
    <definedName name="ltind" localSheetId="1">#REF!</definedName>
    <definedName name="ltind">#REF!</definedName>
    <definedName name="madhug" hidden="1">{#N/A,#N/A,FALSE,"2000-01 Form 1.3a";#N/A,#N/A,FALSE,"H1 2001-02 Form 1.3a";#N/A,#N/A,FALSE,"H2 2001-02 Form 1.3a";#N/A,#N/A,FALSE,"2001-02 Form 1.3a";#N/A,#N/A,FALSE,"2002-03 Form 1.3a"}</definedName>
    <definedName name="Master_Integrity" localSheetId="1">[15]Inputs!#REF!</definedName>
    <definedName name="Master_Integrity">[15]Inputs!#REF!</definedName>
    <definedName name="Master_Signals" localSheetId="1">[15]Inputs!#REF!</definedName>
    <definedName name="Master_Signals">[15]Inputs!#REF!</definedName>
    <definedName name="MEPE">'[7]Executive Summary -Thermal'!$I$4:$EG$36</definedName>
    <definedName name="mill" localSheetId="1">#REF!</definedName>
    <definedName name="mill">#REF!</definedName>
    <definedName name="MOD">'[7]Executive Summary -Thermal'!$A$162:$H$257</definedName>
    <definedName name="MTPI" localSheetId="1">#REF!</definedName>
    <definedName name="MTPI">#REF!</definedName>
    <definedName name="Name_Company">[15]Inputs!$E$140</definedName>
    <definedName name="Name_Model">[15]Inputs!$E$141</definedName>
    <definedName name="Name_Project">[15]Inputs!$E$142</definedName>
    <definedName name="NameBaseCase" localSheetId="1">#REF!</definedName>
    <definedName name="NameBaseCase">#REF!</definedName>
    <definedName name="nnnn" localSheetId="1">#REF!</definedName>
    <definedName name="nnnn">#REF!</definedName>
    <definedName name="NonDom" localSheetId="1">#REF!</definedName>
    <definedName name="NonDom">#REF!</definedName>
    <definedName name="p" localSheetId="1">#REF!</definedName>
    <definedName name="p">#REF!</definedName>
    <definedName name="Pop_Ratio" localSheetId="1">#REF!</definedName>
    <definedName name="Pop_Ratio">#REF!</definedName>
    <definedName name="print_234" localSheetId="1">#REF!</definedName>
    <definedName name="print_234">#REF!</definedName>
    <definedName name="_xlnm.Print_Area" localSheetId="0">'Annexure 1'!$A$1:$V$21</definedName>
    <definedName name="_xlnm.Print_Area" localSheetId="1">'Annexure II'!$A$1:$V$36</definedName>
    <definedName name="_xlnm.Print_Area" localSheetId="2">'ANX-III'!$A$1:$V$31</definedName>
    <definedName name="_xlnm.Print_Titles">#REF!</definedName>
    <definedName name="PTPI" localSheetId="1">#REF!</definedName>
    <definedName name="PTPI">#REF!</definedName>
    <definedName name="Pumps_and_Meterisation" localSheetId="1">#REF!</definedName>
    <definedName name="Pumps_and_Meterisation">#REF!</definedName>
    <definedName name="q" localSheetId="1">#REF!</definedName>
    <definedName name="q">#REF!</definedName>
    <definedName name="qsf" localSheetId="1">'[2]STN WISE EMR'!#REF!</definedName>
    <definedName name="qsf">'[2]STN WISE EMR'!#REF!</definedName>
    <definedName name="R_">#N/A</definedName>
    <definedName name="R_15_00_01" localSheetId="1">#REF!</definedName>
    <definedName name="R_15_00_01">#REF!</definedName>
    <definedName name="Recon" localSheetId="1">#REF!</definedName>
    <definedName name="Recon">#REF!</definedName>
    <definedName name="RH" localSheetId="1">'[2]STN WISE EMR'!#REF!</definedName>
    <definedName name="RH">'[2]STN WISE EMR'!#REF!</definedName>
    <definedName name="s" localSheetId="1">#REF!</definedName>
    <definedName name="s">#REF!</definedName>
    <definedName name="Scenario" localSheetId="1">#REF!</definedName>
    <definedName name="Scenario">#REF!</definedName>
    <definedName name="Scenario_Name" localSheetId="1">#REF!</definedName>
    <definedName name="Scenario_Name">#REF!</definedName>
    <definedName name="Scheme" localSheetId="1">#REF!,#REF!</definedName>
    <definedName name="Scheme">#REF!,#REF!</definedName>
    <definedName name="Select_Horizontal" localSheetId="1">#REF!</definedName>
    <definedName name="Select_Horizontal">#REF!</definedName>
    <definedName name="Select_Vertical" localSheetId="1">#REF!</definedName>
    <definedName name="Select_Vertical">#REF!</definedName>
    <definedName name="sfdfsff" localSheetId="1">#REF!</definedName>
    <definedName name="sfdfsff">#REF!</definedName>
    <definedName name="shft1">[13]SUMMERY!$P$1</definedName>
    <definedName name="shftI">[16]SUMMERY!$P$1</definedName>
    <definedName name="Specific_Consumption" localSheetId="1">#REF!</definedName>
    <definedName name="Specific_Consumption">#REF!</definedName>
    <definedName name="ss" localSheetId="1">#REF!</definedName>
    <definedName name="ss">#REF!</definedName>
    <definedName name="sssss" localSheetId="1">#REF!</definedName>
    <definedName name="sssss">#REF!</definedName>
    <definedName name="STPI" localSheetId="1">#REF!</definedName>
    <definedName name="STPI">#REF!</definedName>
    <definedName name="Styles" localSheetId="1">#REF!</definedName>
    <definedName name="Styles">#REF!</definedName>
    <definedName name="Sup" localSheetId="1">#REF!</definedName>
    <definedName name="Sup">#REF!</definedName>
    <definedName name="Supp" localSheetId="1">#REF!</definedName>
    <definedName name="Supp">#REF!</definedName>
    <definedName name="T_T">'[12]Discom Details'!$F$720</definedName>
    <definedName name="thou" localSheetId="1">#REF!</definedName>
    <definedName name="thou">#REF!</definedName>
    <definedName name="THPROG" localSheetId="1">'[2]STN WISE EMR'!#REF!</definedName>
    <definedName name="THPROG">'[2]STN WISE EMR'!#REF!</definedName>
    <definedName name="TN" localSheetId="1">'[2]STN WISE EMR'!#REF!</definedName>
    <definedName name="TN">'[2]STN WISE EMR'!#REF!</definedName>
    <definedName name="TVA">'[7]Executive Summary -Thermal'!$A$4:$H$126</definedName>
    <definedName name="UG" localSheetId="1">#REF!</definedName>
    <definedName name="UG">#REF!</definedName>
    <definedName name="uj" localSheetId="1">#REF!,#REF!</definedName>
    <definedName name="uj">#REF!,#REF!</definedName>
    <definedName name="un">'[17]A 3.7'!$I$35,'[17]A 3.7'!$I$44</definedName>
    <definedName name="Unrestricted_Specific_Consumption" localSheetId="1">#REF!</definedName>
    <definedName name="Unrestricted_Specific_Consumption">#REF!</definedName>
    <definedName name="Vertical_Not_Selected" localSheetId="1">#REF!</definedName>
    <definedName name="Vertical_Not_Selected">#REF!</definedName>
    <definedName name="WIP_944" localSheetId="1">#REF!</definedName>
    <definedName name="WIP_944">#REF!</definedName>
    <definedName name="WIPComments" localSheetId="1">#REF!</definedName>
    <definedName name="WIPComments">#REF!</definedName>
    <definedName name="WIPMacroStart" localSheetId="1">#REF!</definedName>
    <definedName name="WIPMacroStart">#REF!</definedName>
    <definedName name="wrn.ARR._.Forms." hidden="1">{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CF"}</definedName>
    <definedName name="wrn.ARR._.Output." hidden="1">{#N/A,#N/A,FALSE,"2000-01 Form 1.3a";#N/A,#N/A,FALSE,"H1 2001-02 Form 1.3a";#N/A,#N/A,FALSE,"H2 2001-02 Form 1.3a";#N/A,#N/A,FALSE,"2001-02 Form 1.3a";#N/A,#N/A,FALSE,"2002-03 Form 1.3a"}</definedName>
    <definedName name="wrn.Consolidated._.report._.on._.all._.companies." hidden="1">{"SOD1",#N/A,TRUE,"SOD";"SOD2",#N/A,TRUE,"SOD";"Summary 1",#N/A,TRUE,"Summary";"summary - energy bal cons",#N/A,TRUE,"Summary";#N/A,#N/A,TRUE,"PPSummary";"summary energy bal - Discoms",#N/A,TRUE,"Summary";"PPSummNew1",#N/A,TRUE,"PPSummary";"PPsumm newFY2003",#N/A,TRUE,"PPSummary";"pp variance analysis",#N/A,TRUE,"PPSummary";"cap base - all",#N/A,TRUE,"1.1 2002-03";"1.3 expenditure - all",#N/A,TRUE,"1.3 2002-2003";"interest variance 1",#N/A,TRUE,"Int Var";"interest variance 2",#N/A,TRUE,"Int Var";"expense variance",#N/A,TRUE,"Exp Var"}</definedName>
    <definedName name="wrn.Output._.forms." hidden="1">{#N/A,#N/A,FALSE,"Input";#N/A,#N/A,FALSE,"Avai- CY";#N/A,#N/A,FALSE,"Monthly Dispatch- CY";#N/A,#N/A,FALSE,"MO CY";#N/A,#N/A,FALSE,"MO EY";#N/A,#N/A,FALSE,"Avai- EY";#N/A,#N/A,FALSE,"Monthly Dispatch- EY";#N/A,#N/A,FALSE,"2000-01 Form 1.3a";#N/A,#N/A,FALSE,"H1 2001-02 Form 1.3a";#N/A,#N/A,FALSE,"H2 2001-02 Form 1.3a";#N/A,#N/A,FALSE,"2001-02 Form 1.3a";#N/A,#N/A,FALSE,"2002-03 Form 1.3a"}</definedName>
    <definedName name="wrn.OutputForms." hidden="1">{#N/A,#N/A,FALSE,"SEN";#N/A,#N/A,FALSE,"INP";#N/A,#N/A,FALSE,"P&amp;L";#N/A,#N/A,FALSE,"BS";#N/A,#N/A,FALSE,"WCAP";#N/A,#N/A,FALSE,"CF";#N/A,#N/A,FALSE,"1.1";#N/A,#N/A,FALSE,"1.1a";#N/A,#N/A,FALSE,"1.1b";#N/A,#N/A,FALSE,"1.1c";#N/A,#N/A,FALSE,"1.1e";#N/A,#N/A,FALSE,"1.1f";#N/A,#N/A,FALSE,"1.1g";#N/A,#N/A,FALSE,"1.1h_D";#N/A,#N/A,FALSE,"1.1h_T";#N/A,#N/A,FALSE,"1.2";#N/A,#N/A,FALSE,"1.3b";#N/A,#N/A,FALSE,"1.3";#N/A,#N/A,FALSE,"1.4";#N/A,#N/A,FALSE,"1.5";#N/A,#N/A,FALSE,"1.6";#N/A,#N/A,FALSE,"SOD";#N/A,#N/A,FALSE,"3.1, 3.2-CY";#N/A,#N/A,FALSE,"3.3-CY";#N/A,#N/A,FALSE,"3.1, 3.2-LY";#N/A,#N/A,FALSE,"3.3-LY"}</definedName>
    <definedName name="wrn.PP." hidden="1">{#N/A,#N/A,FALSE,"2002-03 Form 1.3a";#N/A,#N/A,FALSE,"2003-04 Form 1.3a";#N/A,#N/A,FALSE,"Avai- CY";#N/A,#N/A,FALSE,"Avai- EY";#N/A,#N/A,FALSE,"Demand vs Availability"}</definedName>
    <definedName name="wrn.Reports._.of._.NPDCL." hidden="1">{#N/A,#N/A,TRUE,"INP";#N/A,#N/A,TRUE,"BS";#N/A,#N/A,TRUE,"P&amp;L";#N/A,#N/A,TRUE,"CF";#N/A,#N/A,TRUE,"WCAP";#N/A,#N/A,TRUE,"1.1";#N/A,#N/A,TRUE,"1.1a";#N/A,#N/A,TRUE,"1.1b";#N/A,#N/A,TRUE,"1.1c";#N/A,#N/A,TRUE,"1.1e";#N/A,#N/A,TRUE,"1.1f";#N/A,#N/A,TRUE,"1.1g";#N/A,#N/A,TRUE,"1.1h_T";#N/A,#N/A,TRUE,"1.1h_D";#N/A,#N/A,TRUE,"1.2";#N/A,#N/A,TRUE,"1.3";#N/A,#N/A,TRUE,"1.3b";#N/A,#N/A,TRUE,"OL";#N/A,#N/A,TRUE,"1.4";#N/A,#N/A,TRUE,"1.5";#N/A,#N/A,TRUE,"1.6";#N/A,#N/A,TRUE,"2.1";#N/A,#N/A,TRUE,"SOD"}</definedName>
    <definedName name="X1_" localSheetId="1">#REF!</definedName>
    <definedName name="X1_">#REF!</definedName>
    <definedName name="Y122_">[1]DLC!$HR$109</definedName>
    <definedName name="YEAR" localSheetId="1">#REF!</definedName>
    <definedName name="YEAR">#REF!</definedName>
    <definedName name="YEARLY">[7]TWELVE!$A$3:$Q$445</definedName>
    <definedName name="YTPI" localSheetId="1">#REF!</definedName>
    <definedName name="YTPI">#REF!</definedName>
  </definedNames>
  <calcPr calcId="144525"/>
</workbook>
</file>

<file path=xl/calcChain.xml><?xml version="1.0" encoding="utf-8"?>
<calcChain xmlns="http://schemas.openxmlformats.org/spreadsheetml/2006/main">
  <c r="F29" i="3" l="1"/>
  <c r="X14" i="1" l="1"/>
  <c r="X13" i="1"/>
  <c r="X12" i="1"/>
  <c r="X11" i="1"/>
  <c r="X10" i="1"/>
  <c r="X9" i="1"/>
  <c r="X8" i="1"/>
  <c r="X7" i="1"/>
  <c r="L8" i="1"/>
  <c r="L9" i="1"/>
  <c r="L10" i="1"/>
  <c r="L11" i="1"/>
  <c r="L12" i="1"/>
  <c r="L13" i="1"/>
  <c r="L14" i="1"/>
  <c r="L7" i="1"/>
  <c r="U12" i="1" l="1"/>
  <c r="N7" i="2"/>
  <c r="L7" i="2"/>
  <c r="J10" i="2"/>
  <c r="J12" i="2"/>
  <c r="J14" i="2"/>
  <c r="J16" i="2"/>
  <c r="J18" i="2"/>
  <c r="J20" i="2"/>
  <c r="J22" i="2"/>
  <c r="J24" i="2"/>
  <c r="J26" i="2"/>
  <c r="J8" i="2"/>
  <c r="J7" i="2"/>
  <c r="I8" i="2"/>
  <c r="N8" i="2" s="1"/>
  <c r="I9" i="2"/>
  <c r="I10" i="2"/>
  <c r="N10" i="2" s="1"/>
  <c r="I11" i="2"/>
  <c r="I12" i="2"/>
  <c r="N12" i="2" s="1"/>
  <c r="I13" i="2"/>
  <c r="I14" i="2"/>
  <c r="N14" i="2" s="1"/>
  <c r="I15" i="2"/>
  <c r="I16" i="2"/>
  <c r="N16" i="2" s="1"/>
  <c r="I17" i="2"/>
  <c r="I18" i="2"/>
  <c r="N18" i="2" s="1"/>
  <c r="I19" i="2"/>
  <c r="I20" i="2"/>
  <c r="N20" i="2" s="1"/>
  <c r="I21" i="2"/>
  <c r="I22" i="2"/>
  <c r="N22" i="2" s="1"/>
  <c r="I23" i="2"/>
  <c r="I24" i="2"/>
  <c r="N24" i="2" s="1"/>
  <c r="I25" i="2"/>
  <c r="I26" i="2"/>
  <c r="N26" i="2" s="1"/>
  <c r="I27" i="2"/>
  <c r="I7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K8" i="2" l="1"/>
  <c r="M8" i="2"/>
  <c r="K24" i="2"/>
  <c r="M24" i="2"/>
  <c r="K20" i="2"/>
  <c r="M20" i="2"/>
  <c r="K16" i="2"/>
  <c r="M16" i="2"/>
  <c r="K12" i="2"/>
  <c r="M12" i="2"/>
  <c r="J27" i="2"/>
  <c r="N27" i="2"/>
  <c r="Q27" i="2" s="1"/>
  <c r="L27" i="2"/>
  <c r="J25" i="2"/>
  <c r="N25" i="2"/>
  <c r="L25" i="2"/>
  <c r="J23" i="2"/>
  <c r="N23" i="2"/>
  <c r="Q23" i="2" s="1"/>
  <c r="L23" i="2"/>
  <c r="J21" i="2"/>
  <c r="N21" i="2"/>
  <c r="L21" i="2"/>
  <c r="J19" i="2"/>
  <c r="N19" i="2"/>
  <c r="Q19" i="2" s="1"/>
  <c r="L19" i="2"/>
  <c r="J17" i="2"/>
  <c r="N17" i="2"/>
  <c r="L17" i="2"/>
  <c r="J15" i="2"/>
  <c r="N15" i="2"/>
  <c r="Q15" i="2" s="1"/>
  <c r="L15" i="2"/>
  <c r="J13" i="2"/>
  <c r="N13" i="2"/>
  <c r="L13" i="2"/>
  <c r="J11" i="2"/>
  <c r="N11" i="2"/>
  <c r="Q11" i="2" s="1"/>
  <c r="L11" i="2"/>
  <c r="J9" i="2"/>
  <c r="N9" i="2"/>
  <c r="L9" i="2"/>
  <c r="M7" i="2"/>
  <c r="K7" i="2"/>
  <c r="K26" i="2"/>
  <c r="M26" i="2"/>
  <c r="K22" i="2"/>
  <c r="M22" i="2"/>
  <c r="K18" i="2"/>
  <c r="M18" i="2"/>
  <c r="K14" i="2"/>
  <c r="M14" i="2"/>
  <c r="K10" i="2"/>
  <c r="M10" i="2"/>
  <c r="L26" i="2"/>
  <c r="L24" i="2"/>
  <c r="L22" i="2"/>
  <c r="L20" i="2"/>
  <c r="L18" i="2"/>
  <c r="L16" i="2"/>
  <c r="L14" i="2"/>
  <c r="L12" i="2"/>
  <c r="L10" i="2"/>
  <c r="L8" i="2"/>
  <c r="Q7" i="2"/>
  <c r="P7" i="2"/>
  <c r="Q9" i="2"/>
  <c r="P9" i="2"/>
  <c r="Q13" i="2"/>
  <c r="P13" i="2"/>
  <c r="Q17" i="2"/>
  <c r="P17" i="2"/>
  <c r="Q21" i="2"/>
  <c r="P21" i="2"/>
  <c r="Q25" i="2"/>
  <c r="P25" i="2"/>
  <c r="P27" i="2"/>
  <c r="Q8" i="2"/>
  <c r="P8" i="2"/>
  <c r="Q10" i="2"/>
  <c r="P10" i="2"/>
  <c r="Q12" i="2"/>
  <c r="P12" i="2"/>
  <c r="Q14" i="2"/>
  <c r="P14" i="2"/>
  <c r="Q16" i="2"/>
  <c r="P16" i="2"/>
  <c r="Q18" i="2"/>
  <c r="P18" i="2"/>
  <c r="Q20" i="2"/>
  <c r="P20" i="2"/>
  <c r="Q22" i="2"/>
  <c r="P22" i="2"/>
  <c r="Q24" i="2"/>
  <c r="P24" i="2"/>
  <c r="Q26" i="2"/>
  <c r="P26" i="2"/>
  <c r="O7" i="2"/>
  <c r="O26" i="2"/>
  <c r="O24" i="2"/>
  <c r="O22" i="2"/>
  <c r="O20" i="2"/>
  <c r="O18" i="2"/>
  <c r="O16" i="2"/>
  <c r="O14" i="2"/>
  <c r="O12" i="2"/>
  <c r="O10" i="2"/>
  <c r="O8" i="2"/>
  <c r="O25" i="2"/>
  <c r="O21" i="2"/>
  <c r="O17" i="2"/>
  <c r="O13" i="2"/>
  <c r="O9" i="2"/>
  <c r="P19" i="2" l="1"/>
  <c r="P23" i="2"/>
  <c r="P15" i="2"/>
  <c r="P11" i="2"/>
  <c r="M9" i="2"/>
  <c r="K9" i="2"/>
  <c r="M13" i="2"/>
  <c r="K13" i="2"/>
  <c r="M17" i="2"/>
  <c r="K17" i="2"/>
  <c r="M21" i="2"/>
  <c r="K21" i="2"/>
  <c r="M25" i="2"/>
  <c r="K25" i="2"/>
  <c r="O11" i="2"/>
  <c r="O15" i="2"/>
  <c r="O19" i="2"/>
  <c r="O23" i="2"/>
  <c r="O27" i="2"/>
  <c r="M11" i="2"/>
  <c r="K11" i="2"/>
  <c r="M15" i="2"/>
  <c r="K15" i="2"/>
  <c r="M19" i="2"/>
  <c r="K19" i="2"/>
  <c r="M23" i="2"/>
  <c r="K23" i="2"/>
  <c r="M27" i="2"/>
  <c r="K27" i="2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8" i="3"/>
  <c r="I7" i="3"/>
  <c r="J8" i="3" l="1"/>
  <c r="L8" i="3"/>
  <c r="J32" i="3"/>
  <c r="L32" i="3"/>
  <c r="J30" i="3"/>
  <c r="L30" i="3"/>
  <c r="J28" i="3"/>
  <c r="L28" i="3"/>
  <c r="J26" i="3"/>
  <c r="L26" i="3"/>
  <c r="J24" i="3"/>
  <c r="L24" i="3"/>
  <c r="J22" i="3"/>
  <c r="L22" i="3"/>
  <c r="J20" i="3"/>
  <c r="L20" i="3"/>
  <c r="J18" i="3"/>
  <c r="L18" i="3"/>
  <c r="J16" i="3"/>
  <c r="L16" i="3"/>
  <c r="J14" i="3"/>
  <c r="L14" i="3"/>
  <c r="J12" i="3"/>
  <c r="L12" i="3"/>
  <c r="J10" i="3"/>
  <c r="L10" i="3"/>
  <c r="J7" i="3"/>
  <c r="L7" i="3"/>
  <c r="J33" i="3"/>
  <c r="L33" i="3"/>
  <c r="J31" i="3"/>
  <c r="L31" i="3"/>
  <c r="J29" i="3"/>
  <c r="L29" i="3"/>
  <c r="J27" i="3"/>
  <c r="L27" i="3"/>
  <c r="J25" i="3"/>
  <c r="L25" i="3"/>
  <c r="J23" i="3"/>
  <c r="L23" i="3"/>
  <c r="J21" i="3"/>
  <c r="L21" i="3"/>
  <c r="J19" i="3"/>
  <c r="L19" i="3"/>
  <c r="J17" i="3"/>
  <c r="L17" i="3"/>
  <c r="J15" i="3"/>
  <c r="L15" i="3"/>
  <c r="J13" i="3"/>
  <c r="L13" i="3"/>
  <c r="J11" i="3"/>
  <c r="L11" i="3"/>
  <c r="J9" i="3"/>
  <c r="L9" i="3"/>
  <c r="F33" i="3"/>
  <c r="F32" i="3"/>
  <c r="F31" i="3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I8" i="1"/>
  <c r="I9" i="1"/>
  <c r="I10" i="1"/>
  <c r="I11" i="1"/>
  <c r="I12" i="1"/>
  <c r="I13" i="1"/>
  <c r="I7" i="1"/>
  <c r="F14" i="1"/>
  <c r="F13" i="1"/>
  <c r="F12" i="1"/>
  <c r="F11" i="1"/>
  <c r="F10" i="1"/>
  <c r="F9" i="1"/>
  <c r="F8" i="1"/>
  <c r="F7" i="1"/>
  <c r="N9" i="3" l="1"/>
  <c r="Q9" i="3" s="1"/>
  <c r="M9" i="3"/>
  <c r="K9" i="3"/>
  <c r="N11" i="3"/>
  <c r="Q11" i="3" s="1"/>
  <c r="M11" i="3"/>
  <c r="K11" i="3"/>
  <c r="N13" i="3"/>
  <c r="Q13" i="3" s="1"/>
  <c r="M13" i="3"/>
  <c r="K13" i="3"/>
  <c r="N15" i="3"/>
  <c r="Q15" i="3" s="1"/>
  <c r="M15" i="3"/>
  <c r="K15" i="3"/>
  <c r="N17" i="3"/>
  <c r="M17" i="3"/>
  <c r="K17" i="3"/>
  <c r="N19" i="3"/>
  <c r="P19" i="3" s="1"/>
  <c r="M19" i="3"/>
  <c r="K19" i="3"/>
  <c r="N21" i="3"/>
  <c r="M21" i="3"/>
  <c r="K21" i="3"/>
  <c r="N23" i="3"/>
  <c r="P23" i="3" s="1"/>
  <c r="M23" i="3"/>
  <c r="K23" i="3"/>
  <c r="N25" i="3"/>
  <c r="M25" i="3"/>
  <c r="K25" i="3"/>
  <c r="N27" i="3"/>
  <c r="P27" i="3" s="1"/>
  <c r="M27" i="3"/>
  <c r="K27" i="3"/>
  <c r="N29" i="3"/>
  <c r="M29" i="3"/>
  <c r="K29" i="3"/>
  <c r="N31" i="3"/>
  <c r="P31" i="3" s="1"/>
  <c r="M31" i="3"/>
  <c r="K31" i="3"/>
  <c r="N33" i="3"/>
  <c r="M33" i="3"/>
  <c r="K33" i="3"/>
  <c r="N7" i="3"/>
  <c r="Q7" i="3" s="1"/>
  <c r="M7" i="3"/>
  <c r="K7" i="3"/>
  <c r="N10" i="3"/>
  <c r="Q10" i="3" s="1"/>
  <c r="M10" i="3"/>
  <c r="K10" i="3"/>
  <c r="N12" i="3"/>
  <c r="Q12" i="3" s="1"/>
  <c r="M12" i="3"/>
  <c r="K12" i="3"/>
  <c r="N14" i="3"/>
  <c r="Q14" i="3" s="1"/>
  <c r="M14" i="3"/>
  <c r="K14" i="3"/>
  <c r="N16" i="3"/>
  <c r="Q16" i="3" s="1"/>
  <c r="M16" i="3"/>
  <c r="K16" i="3"/>
  <c r="N18" i="3"/>
  <c r="M18" i="3"/>
  <c r="K18" i="3"/>
  <c r="N20" i="3"/>
  <c r="M20" i="3"/>
  <c r="K20" i="3"/>
  <c r="N22" i="3"/>
  <c r="M22" i="3"/>
  <c r="K22" i="3"/>
  <c r="M24" i="3"/>
  <c r="N24" i="3"/>
  <c r="K24" i="3"/>
  <c r="N26" i="3"/>
  <c r="M26" i="3"/>
  <c r="K26" i="3"/>
  <c r="N28" i="3"/>
  <c r="M28" i="3"/>
  <c r="K28" i="3"/>
  <c r="N30" i="3"/>
  <c r="M30" i="3"/>
  <c r="K30" i="3"/>
  <c r="N32" i="3"/>
  <c r="M32" i="3"/>
  <c r="K32" i="3"/>
  <c r="N8" i="3"/>
  <c r="Q8" i="3" s="1"/>
  <c r="M8" i="3"/>
  <c r="K8" i="3"/>
  <c r="J14" i="1"/>
  <c r="J9" i="1"/>
  <c r="J11" i="1"/>
  <c r="J13" i="1"/>
  <c r="J12" i="1"/>
  <c r="J10" i="1"/>
  <c r="J8" i="1"/>
  <c r="J7" i="1"/>
  <c r="P11" i="3" l="1"/>
  <c r="P15" i="3"/>
  <c r="P7" i="3"/>
  <c r="Q30" i="3"/>
  <c r="O30" i="3"/>
  <c r="Q26" i="3"/>
  <c r="O26" i="3"/>
  <c r="Q24" i="3"/>
  <c r="O24" i="3"/>
  <c r="Q22" i="3"/>
  <c r="O22" i="3"/>
  <c r="Q18" i="3"/>
  <c r="O18" i="3"/>
  <c r="Q33" i="3"/>
  <c r="O33" i="3"/>
  <c r="Q29" i="3"/>
  <c r="O29" i="3"/>
  <c r="Q25" i="3"/>
  <c r="O25" i="3"/>
  <c r="Q21" i="3"/>
  <c r="O21" i="3"/>
  <c r="Q17" i="3"/>
  <c r="O17" i="3"/>
  <c r="P30" i="3"/>
  <c r="P26" i="3"/>
  <c r="P22" i="3"/>
  <c r="P18" i="3"/>
  <c r="P14" i="3"/>
  <c r="P10" i="3"/>
  <c r="Q32" i="3"/>
  <c r="O32" i="3"/>
  <c r="Q28" i="3"/>
  <c r="O28" i="3"/>
  <c r="Q20" i="3"/>
  <c r="O20" i="3"/>
  <c r="Q31" i="3"/>
  <c r="O31" i="3"/>
  <c r="Q27" i="3"/>
  <c r="O27" i="3"/>
  <c r="Q23" i="3"/>
  <c r="O23" i="3"/>
  <c r="Q19" i="3"/>
  <c r="O19" i="3"/>
  <c r="P33" i="3"/>
  <c r="P29" i="3"/>
  <c r="P25" i="3"/>
  <c r="P21" i="3"/>
  <c r="P17" i="3"/>
  <c r="P13" i="3"/>
  <c r="P9" i="3"/>
  <c r="P32" i="3"/>
  <c r="P28" i="3"/>
  <c r="P24" i="3"/>
  <c r="P20" i="3"/>
  <c r="P16" i="3"/>
  <c r="P12" i="3"/>
  <c r="P8" i="3"/>
  <c r="M7" i="1"/>
  <c r="N7" i="1"/>
  <c r="P7" i="1" s="1"/>
  <c r="M8" i="1"/>
  <c r="N8" i="1"/>
  <c r="O8" i="1" s="1"/>
  <c r="M12" i="1"/>
  <c r="N12" i="1"/>
  <c r="O12" i="1" s="1"/>
  <c r="M13" i="1"/>
  <c r="N13" i="1"/>
  <c r="O13" i="1" s="1"/>
  <c r="M11" i="1"/>
  <c r="N11" i="1"/>
  <c r="O11" i="1" s="1"/>
  <c r="M9" i="1"/>
  <c r="N9" i="1"/>
  <c r="M14" i="1"/>
  <c r="N14" i="1"/>
  <c r="M10" i="1"/>
  <c r="N10" i="1"/>
  <c r="K8" i="1"/>
  <c r="K12" i="1"/>
  <c r="K13" i="1"/>
  <c r="K11" i="1"/>
  <c r="K9" i="1"/>
  <c r="O14" i="1"/>
  <c r="K14" i="1"/>
  <c r="O7" i="1"/>
  <c r="K7" i="1"/>
  <c r="K10" i="1"/>
  <c r="Y10" i="1"/>
  <c r="Q14" i="1" l="1"/>
  <c r="P14" i="1"/>
  <c r="Q9" i="1"/>
  <c r="P9" i="1"/>
  <c r="Q11" i="1"/>
  <c r="P11" i="1"/>
  <c r="Q13" i="1"/>
  <c r="P13" i="1"/>
  <c r="Q12" i="1"/>
  <c r="P12" i="1"/>
  <c r="Q8" i="1"/>
  <c r="P8" i="1"/>
  <c r="Q7" i="1"/>
  <c r="Q10" i="1"/>
  <c r="P10" i="1"/>
  <c r="O10" i="1"/>
  <c r="O9" i="1"/>
  <c r="Y16" i="3"/>
  <c r="AB13" i="3"/>
  <c r="AB12" i="3"/>
  <c r="AB11" i="3"/>
  <c r="Y15" i="3"/>
  <c r="Y14" i="3"/>
  <c r="Y13" i="3"/>
  <c r="Y12" i="3"/>
  <c r="Y11" i="3"/>
  <c r="Y10" i="3"/>
  <c r="Y9" i="3"/>
  <c r="Y8" i="3"/>
  <c r="Y7" i="3"/>
  <c r="O8" i="3"/>
  <c r="O9" i="3"/>
  <c r="O10" i="3"/>
  <c r="O11" i="3"/>
  <c r="O12" i="3"/>
  <c r="O13" i="3"/>
  <c r="O14" i="3"/>
  <c r="O15" i="3"/>
  <c r="O16" i="3"/>
  <c r="O7" i="3"/>
  <c r="Y14" i="2"/>
  <c r="Y13" i="2"/>
  <c r="Y12" i="2"/>
  <c r="Y11" i="2"/>
  <c r="Y7" i="2"/>
  <c r="U8" i="3"/>
  <c r="V8" i="3"/>
  <c r="U9" i="3"/>
  <c r="V9" i="3"/>
  <c r="U10" i="3"/>
  <c r="V10" i="3"/>
  <c r="U11" i="3"/>
  <c r="V11" i="3"/>
  <c r="U12" i="3"/>
  <c r="V12" i="3"/>
  <c r="U13" i="3"/>
  <c r="V13" i="3"/>
  <c r="U14" i="3"/>
  <c r="V14" i="3"/>
  <c r="U15" i="3"/>
  <c r="V15" i="3"/>
  <c r="U16" i="3"/>
  <c r="V16" i="3"/>
  <c r="U17" i="3"/>
  <c r="V17" i="3"/>
  <c r="U18" i="3"/>
  <c r="V18" i="3"/>
  <c r="U19" i="3"/>
  <c r="V19" i="3"/>
  <c r="U20" i="3"/>
  <c r="V20" i="3"/>
  <c r="U21" i="3"/>
  <c r="V21" i="3"/>
  <c r="U22" i="3"/>
  <c r="V22" i="3"/>
  <c r="U23" i="3"/>
  <c r="V23" i="3"/>
  <c r="U24" i="3"/>
  <c r="V24" i="3"/>
  <c r="U25" i="3"/>
  <c r="V25" i="3"/>
  <c r="U26" i="3"/>
  <c r="V26" i="3"/>
  <c r="U27" i="3"/>
  <c r="V27" i="3"/>
  <c r="U28" i="3"/>
  <c r="V28" i="3"/>
  <c r="U29" i="3"/>
  <c r="V29" i="3"/>
  <c r="U30" i="3"/>
  <c r="V30" i="3"/>
  <c r="U31" i="3"/>
  <c r="V31" i="3"/>
  <c r="U32" i="3"/>
  <c r="V32" i="3"/>
  <c r="U33" i="3"/>
  <c r="V33" i="3"/>
  <c r="V7" i="3"/>
  <c r="U7" i="3"/>
  <c r="U8" i="1"/>
  <c r="V8" i="1"/>
  <c r="U9" i="1"/>
  <c r="V9" i="1"/>
  <c r="U10" i="1"/>
  <c r="V10" i="1"/>
  <c r="U11" i="1"/>
  <c r="V11" i="1"/>
  <c r="V12" i="1"/>
  <c r="U13" i="1"/>
  <c r="V13" i="1"/>
  <c r="U14" i="1"/>
  <c r="V14" i="1"/>
  <c r="V7" i="1"/>
  <c r="U7" i="1"/>
  <c r="U8" i="2" l="1"/>
  <c r="V8" i="2"/>
  <c r="U9" i="2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V7" i="2"/>
  <c r="U7" i="2"/>
</calcChain>
</file>

<file path=xl/sharedStrings.xml><?xml version="1.0" encoding="utf-8"?>
<sst xmlns="http://schemas.openxmlformats.org/spreadsheetml/2006/main" count="188" uniqueCount="98">
  <si>
    <t>BANGALORE ELECTRICITY SUPPLY COMPANY LIMITED</t>
  </si>
  <si>
    <t>Sl. No</t>
  </si>
  <si>
    <t>Name of the District Head Quarters</t>
  </si>
  <si>
    <t>Total No. of 11 KV Feeders</t>
  </si>
  <si>
    <t>Total No. of  Feeders affected</t>
  </si>
  <si>
    <t>Outage due to Incoming Supply Failure
(In Hrs)</t>
  </si>
  <si>
    <t>Cumulative Outage due to Incoming Supply Failure
( in Hrs) for FY…</t>
  </si>
  <si>
    <t>Outage at 11 KV Level
(in Hrs)</t>
  </si>
  <si>
    <t>Reliability for  the month</t>
  </si>
  <si>
    <t>Scheduled Outage</t>
  </si>
  <si>
    <t>Unscheduled Outage</t>
  </si>
  <si>
    <t>Total</t>
  </si>
  <si>
    <t>Sum of outage duration of all feeders (in Hrs)</t>
  </si>
  <si>
    <t>Outage duration per feeder (in Hrs/ Fdr)</t>
  </si>
  <si>
    <t>Feeder Reliability Index at 11 KV feeder 11 in %</t>
  </si>
  <si>
    <t>Reliability of supply of power to consumers in %</t>
  </si>
  <si>
    <t xml:space="preserve">Cumulative outage duration of all feeders (In Hrs/ Feeder) </t>
  </si>
  <si>
    <t>Cumulative feeder  relaibility Index @  11 KV feeder level in %</t>
  </si>
  <si>
    <t>Cumulative  relaibility of supply of Power to consumers</t>
  </si>
  <si>
    <t>5a</t>
  </si>
  <si>
    <t>8=6+7</t>
  </si>
  <si>
    <t>9=5+8</t>
  </si>
  <si>
    <t>10=9/3</t>
  </si>
  <si>
    <t>11*</t>
  </si>
  <si>
    <t>12**</t>
  </si>
  <si>
    <t>14=13/3</t>
  </si>
  <si>
    <t>Davangere</t>
  </si>
  <si>
    <t>Chitradurga</t>
  </si>
  <si>
    <t>Tumkur</t>
  </si>
  <si>
    <t>Ramanagara</t>
  </si>
  <si>
    <t>Kolar</t>
  </si>
  <si>
    <t>CBPura</t>
  </si>
  <si>
    <t>Total No. of  Feeders Interruption</t>
  </si>
  <si>
    <t xml:space="preserve">SAIFI </t>
  </si>
  <si>
    <t xml:space="preserve">SAIDI </t>
  </si>
  <si>
    <t>BMAZ, North</t>
  </si>
  <si>
    <t>BMAZ, South</t>
  </si>
  <si>
    <t>Jagalur</t>
  </si>
  <si>
    <t>Channagiri</t>
  </si>
  <si>
    <t>Harihara</t>
  </si>
  <si>
    <t>Hiriyur</t>
  </si>
  <si>
    <t>Tiptur</t>
  </si>
  <si>
    <t>Madhugiri</t>
  </si>
  <si>
    <t>Srinivaspura</t>
  </si>
  <si>
    <t>KGF</t>
  </si>
  <si>
    <t>CB Pura</t>
  </si>
  <si>
    <t>Chintamani</t>
  </si>
  <si>
    <t>Devanahalli</t>
  </si>
  <si>
    <t>Hosakote</t>
  </si>
  <si>
    <t>Nelamangala</t>
  </si>
  <si>
    <t>Doddaballapura</t>
  </si>
  <si>
    <t>Bangalore south</t>
  </si>
  <si>
    <t>Magadi</t>
  </si>
  <si>
    <t>Anekal</t>
  </si>
  <si>
    <t>Channapatna</t>
  </si>
  <si>
    <t>Kanakapura</t>
  </si>
  <si>
    <t>Davanagere</t>
  </si>
  <si>
    <t>Kunigal</t>
  </si>
  <si>
    <t xml:space="preserve">Total number of consmers connected with the feeder </t>
  </si>
  <si>
    <t>Chandapura</t>
  </si>
  <si>
    <t xml:space="preserve">Honnali </t>
  </si>
  <si>
    <t xml:space="preserve">Hosadurga </t>
  </si>
  <si>
    <t xml:space="preserve">Holalkere </t>
  </si>
  <si>
    <t xml:space="preserve">Challakere </t>
  </si>
  <si>
    <t xml:space="preserve">Molakalmuru </t>
  </si>
  <si>
    <t>Cumulative outage duration of all feeders (In Hrs) for FY -19-20</t>
  </si>
  <si>
    <t>Reliability for cumulative period FY 19-20</t>
  </si>
  <si>
    <t xml:space="preserve">Harapanahalli </t>
  </si>
  <si>
    <t>SAIFI &amp; SAIDI of feeders for MAY-19</t>
  </si>
  <si>
    <t>Chief General Manager(Elec)</t>
  </si>
  <si>
    <t>Deputy General Manager(Elec)</t>
  </si>
  <si>
    <t>Operations, BESCOM</t>
  </si>
  <si>
    <t>Operations-3,BESCOM</t>
  </si>
  <si>
    <t>A. RELIABILITY INDICES FOR DISTRICT HEAD QUARTERS IN BESCOM FOR THE MONTH OF MAY-2019  OF FY 2019-20</t>
  </si>
  <si>
    <t>Name of the DIVISION</t>
  </si>
  <si>
    <t>ANX-II</t>
  </si>
  <si>
    <t>ANX-III</t>
  </si>
  <si>
    <t>ANX-I</t>
  </si>
  <si>
    <t>20=17/4</t>
  </si>
  <si>
    <t>21=18/4</t>
  </si>
  <si>
    <t>Name of the TOWNS &amp; CITIES</t>
  </si>
  <si>
    <t>B. RELIABILITY INDICES FOR TOWNS AND CITIES BESCOM FOR THE MONTH OF MAY-2019  OF FY 2019-20</t>
  </si>
  <si>
    <t>Assitant General Manager-3(Elec)</t>
  </si>
  <si>
    <t>Operations-3, BESCOM</t>
  </si>
  <si>
    <t xml:space="preserve"> RELIABILITY INDICES FOR RURAL AREAS BESCOM FOR THE MONTH OF MAY-19  OF FY 2019-20</t>
  </si>
  <si>
    <t>1. 10 Nos of  New NJY feeders added in Tumkur division. F1, F2, F3, F4, F8 emanating from 66/11 KV Muss Halagavadi and F23 emanating from 66/11 KV Muss Melekote and F9, F7, F4, F8 emanating from 66/11 KV Muss Thovinakere.</t>
  </si>
  <si>
    <t>Note :</t>
  </si>
  <si>
    <t>NOTE:</t>
  </si>
  <si>
    <t xml:space="preserve"> </t>
  </si>
  <si>
    <t>Cumulative Outage due to Incoming Supply Failure
( in Hrs) for FY 19-20</t>
  </si>
  <si>
    <t>2. 05 Nos of  New feeders added in Kolar division.  F10, F11, F13, F12, emanating from 66/11 KV Muss Addagal and F06 emanating from 66/11 KV Muss Dalasanur</t>
  </si>
  <si>
    <t>1. 02 New Feeders were added in BMAZ, South. 02 nos of feeders ( F1, F2) emanating from 66/11 KV  "B" Station.</t>
  </si>
  <si>
    <t xml:space="preserve">3. 01 New NJY Feeder F21 (Taralaballu) was added to Davanagere district head Quarters emanating from 66/11 KV SRS Davanagere. </t>
  </si>
  <si>
    <t>2. 02 New Feeders were added in BMAZ, North. 02 nos of feeders ( F25, F26) emanating from 66/11 KV  Manyatha Station.</t>
  </si>
  <si>
    <t xml:space="preserve">NOTE: </t>
  </si>
  <si>
    <t>3. Reliability Index of Devanahalli has reduced as 05 nos of feeders (F12, F14 of 66/11 KV Muss Budhigere and F18, F20, F29 of 66/11 KV Muss Devenahalli) were faulty due to cable fault, since the load change over was done, no load was affected.</t>
  </si>
  <si>
    <t>01. Reliability Index of Devanahalli has reduced as 05 nos of feeders (F12, F14 of 66/11 KV Muss Budhigere and F18, F20, F29 of 66/11 KV Muss Devenahalli) were faulty due to cable fault, since the load change over was done, no load was affected.</t>
  </si>
  <si>
    <t>02.  In Magadi town from the month of April-2019 out of 12 feeders 01 feeder is converted into NJY feeder i.e. F1-Ajjanahalli feeder from V.G. doddi MUSS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</si>
</sst>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00000"/>
    <numFmt numFmtId="165" formatCode="#"/>
    <numFmt numFmtId="166" formatCode="_(* #,##0.00_);_(* \(#,##0.00\);_(* &quot;-&quot;??_);_(@_)"/>
    <numFmt numFmtId="167" formatCode="[h]:mm:ss;@"/>
    <numFmt numFmtId="168" formatCode="_(&quot;$&quot;* #,##0.00_);_(&quot;$&quot;* \(#,##0.00\);_(&quot;$&quot;* &quot;-&quot;??_);_(@_)"/>
    <numFmt numFmtId="169" formatCode="0.000"/>
    <numFmt numFmtId="170" formatCode="&quot;$&quot;#,##0.0000_);\(&quot;$&quot;#,##0.0000\)"/>
    <numFmt numFmtId="171" formatCode="&quot;Warning&quot;;&quot;Warning&quot;;&quot;OK&quot;"/>
    <numFmt numFmtId="172" formatCode="#,##0&quot; $&quot;;\-#,##0&quot; $&quot;"/>
    <numFmt numFmtId="173" formatCode="#,##0.0;[Red]#,##0.0"/>
    <numFmt numFmtId="174" formatCode="_([$€-2]* #,##0.00_);_([$€-2]* \(#,##0.00\);_([$€-2]* &quot;-&quot;??_)"/>
    <numFmt numFmtId="175" formatCode="#,##0_-;\ \(#,##0\);_-* &quot;-&quot;??;_-@_-"/>
    <numFmt numFmtId="176" formatCode="#,##0.0"/>
    <numFmt numFmtId="177" formatCode="#,##0.0_);\(#,##0.0\)"/>
    <numFmt numFmtId="178" formatCode="0.0%"/>
    <numFmt numFmtId="179" formatCode="&quot;$&quot;#,##0;\-&quot;$&quot;#,##0"/>
    <numFmt numFmtId="180" formatCode="0.00\ &quot;x&quot;"/>
    <numFmt numFmtId="181" formatCode="_(&quot;$&quot;* #,##0.0000000_);_(&quot;$&quot;* \(#,##0.0000000\);_(&quot;$&quot;* &quot;-&quot;??_);_(@_)"/>
    <numFmt numFmtId="182" formatCode="General_)"/>
    <numFmt numFmtId="183" formatCode="0.00_)"/>
    <numFmt numFmtId="184" formatCode="&quot;Rs.&quot;#,##0.00_);\(&quot;Rs.&quot;#,##0.00\)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20"/>
      <name val="Bookman Old Style"/>
      <family val="1"/>
    </font>
    <font>
      <sz val="10"/>
      <name val="Arial"/>
      <family val="2"/>
    </font>
    <font>
      <b/>
      <sz val="20"/>
      <name val="Bookman Old Style"/>
      <family val="1"/>
    </font>
    <font>
      <sz val="18"/>
      <name val="Bookman Old Style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name val="Book Antiqua"/>
      <family val="1"/>
    </font>
    <font>
      <sz val="20"/>
      <color indexed="8"/>
      <name val="Bookman Old Style"/>
      <family val="1"/>
    </font>
    <font>
      <b/>
      <sz val="18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name val="Times New Roman"/>
      <family val="1"/>
    </font>
    <font>
      <sz val="14"/>
      <name val="AngsanaUPC"/>
      <family val="1"/>
    </font>
    <font>
      <sz val="8"/>
      <name val="Times New Roman"/>
      <family val="1"/>
    </font>
    <font>
      <sz val="10"/>
      <color indexed="16"/>
      <name val="Arial"/>
      <family val="2"/>
    </font>
    <font>
      <sz val="12"/>
      <name val="Tms Rmn"/>
    </font>
    <font>
      <sz val="10"/>
      <color indexed="55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Helv"/>
    </font>
    <font>
      <sz val="11"/>
      <name val="Book Antiqua"/>
      <family val="1"/>
    </font>
    <font>
      <sz val="10"/>
      <color indexed="16"/>
      <name val="MS Serif"/>
      <family val="1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2"/>
      <name val="Helv"/>
    </font>
    <font>
      <sz val="12"/>
      <color indexed="9"/>
      <name val="Helv"/>
    </font>
    <font>
      <sz val="7"/>
      <name val="Small Fonts"/>
      <family val="2"/>
    </font>
    <font>
      <sz val="10"/>
      <color indexed="17"/>
      <name val="Arial"/>
      <family val="2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b/>
      <sz val="10"/>
      <color indexed="5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/>
      <sz val="9"/>
      <color indexed="36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sz val="10"/>
      <name val="Times New Roman"/>
      <family val="1"/>
    </font>
    <font>
      <sz val="11"/>
      <name val="Courier"/>
      <family val="3"/>
    </font>
    <font>
      <b/>
      <sz val="8.1999999999999993"/>
      <color indexed="8"/>
      <name val="Arial"/>
      <family val="2"/>
    </font>
    <font>
      <sz val="12"/>
      <name val="Marigold"/>
      <family val="4"/>
    </font>
    <font>
      <b/>
      <sz val="11"/>
      <name val="Times New Roman"/>
      <family val="1"/>
    </font>
    <font>
      <sz val="11"/>
      <color indexed="8"/>
      <name val="Arial"/>
      <family val="2"/>
      <charset val="1"/>
    </font>
    <font>
      <sz val="10"/>
      <color rgb="FF000000"/>
      <name val="Arial1"/>
    </font>
    <font>
      <u/>
      <sz val="11"/>
      <color theme="10"/>
      <name val="Calibri"/>
      <family val="2"/>
    </font>
    <font>
      <sz val="11"/>
      <color indexed="8"/>
      <name val="Calibri"/>
      <family val="2"/>
      <charset val="1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28"/>
      <color theme="1"/>
      <name val="Calibri"/>
      <family val="2"/>
      <scheme val="minor"/>
    </font>
    <font>
      <b/>
      <sz val="24"/>
      <name val="Bookman Old Style"/>
      <family val="1"/>
    </font>
    <font>
      <b/>
      <sz val="22"/>
      <name val="Bookman Old Style"/>
      <family val="1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14"/>
        <bgColor indexed="45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770">
    <xf numFmtId="0" fontId="0" fillId="0" borderId="0"/>
    <xf numFmtId="0" fontId="6" fillId="0" borderId="0"/>
    <xf numFmtId="0" fontId="9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1" fillId="0" borderId="1" applyNumberFormat="0" applyBorder="0" applyAlignment="0">
      <alignment horizontal="center" vertical="center"/>
    </xf>
    <xf numFmtId="165" fontId="12" fillId="0" borderId="0">
      <protection locked="0"/>
    </xf>
    <xf numFmtId="165" fontId="13" fillId="0" borderId="0">
      <protection locked="0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65" fontId="16" fillId="0" borderId="0">
      <protection locked="0"/>
    </xf>
    <xf numFmtId="165" fontId="17" fillId="0" borderId="0">
      <protection locked="0"/>
    </xf>
    <xf numFmtId="165" fontId="18" fillId="0" borderId="0">
      <protection locked="0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5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5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7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7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8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1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9" fillId="1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2" fillId="20" borderId="5" applyNumberFormat="0" applyAlignment="0" applyProtection="0"/>
    <xf numFmtId="0" fontId="6" fillId="0" borderId="0" applyNumberFormat="0" applyFont="0" applyFill="0" applyBorder="0" applyAlignment="0" applyProtection="0"/>
    <xf numFmtId="0" fontId="22" fillId="20" borderId="5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3" fillId="21" borderId="6" applyNumberFormat="0" applyAlignment="0" applyProtection="0"/>
    <xf numFmtId="0" fontId="6" fillId="0" borderId="0" applyNumberFormat="0" applyFont="0" applyFill="0" applyBorder="0" applyAlignment="0" applyProtection="0"/>
    <xf numFmtId="0" fontId="23" fillId="21" borderId="6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2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8" applyNumberFormat="0" applyFill="0" applyAlignment="0" applyProtection="0"/>
    <xf numFmtId="0" fontId="6" fillId="0" borderId="0" applyNumberFormat="0" applyFont="0" applyFill="0" applyBorder="0" applyAlignment="0" applyProtection="0"/>
    <xf numFmtId="0" fontId="28" fillId="0" borderId="8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9" applyNumberFormat="0" applyFill="0" applyAlignment="0" applyProtection="0"/>
    <xf numFmtId="0" fontId="6" fillId="0" borderId="0" applyNumberFormat="0" applyFont="0" applyFill="0" applyBorder="0" applyAlignment="0" applyProtection="0"/>
    <xf numFmtId="0" fontId="29" fillId="0" borderId="9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1" fillId="0" borderId="10" applyNumberFormat="0" applyFill="0" applyAlignment="0" applyProtection="0"/>
    <xf numFmtId="0" fontId="6" fillId="0" borderId="0" applyNumberFormat="0" applyFont="0" applyFill="0" applyBorder="0" applyAlignment="0" applyProtection="0"/>
    <xf numFmtId="0" fontId="31" fillId="0" borderId="10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2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2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4" fillId="0" borderId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4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23" borderId="11" applyNumberFormat="0" applyFon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6" fillId="20" borderId="12" applyNumberFormat="0" applyAlignment="0" applyProtection="0"/>
    <xf numFmtId="0" fontId="6" fillId="0" borderId="0" applyNumberFormat="0" applyFont="0" applyFill="0" applyBorder="0" applyAlignment="0" applyProtection="0"/>
    <xf numFmtId="0" fontId="36" fillId="20" borderId="12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8" fillId="0" borderId="13" applyNumberFormat="0" applyFill="0" applyAlignment="0" applyProtection="0"/>
    <xf numFmtId="0" fontId="6" fillId="0" borderId="0" applyNumberFormat="0" applyFont="0" applyFill="0" applyBorder="0" applyAlignment="0" applyProtection="0"/>
    <xf numFmtId="0" fontId="38" fillId="0" borderId="13" applyNumberFormat="0" applyFill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9" fillId="0" borderId="0">
      <alignment vertical="top"/>
    </xf>
    <xf numFmtId="166" fontId="6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49" fillId="0" borderId="0"/>
    <xf numFmtId="9" fontId="49" fillId="0" borderId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0" fillId="0" borderId="0">
      <alignment horizontal="center" vertical="top" wrapText="1"/>
      <protection locked="0"/>
    </xf>
    <xf numFmtId="0" fontId="56" fillId="0" borderId="0"/>
    <xf numFmtId="0" fontId="56" fillId="0" borderId="0"/>
    <xf numFmtId="0" fontId="6" fillId="0" borderId="0" applyFill="0" applyBorder="0">
      <alignment vertical="center"/>
    </xf>
    <xf numFmtId="0" fontId="51" fillId="24" borderId="17" applyNumberFormat="0"/>
    <xf numFmtId="182" fontId="80" fillId="0" borderId="18">
      <protection locked="0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2" fillId="0" borderId="0" applyNumberFormat="0" applyFill="0" applyBorder="0" applyAlignment="0" applyProtection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171" fontId="53" fillId="25" borderId="19">
      <alignment horizontal="center"/>
    </xf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23" fillId="21" borderId="6" applyNumberFormat="0" applyAlignment="0" applyProtection="0"/>
    <xf numFmtId="0" fontId="44" fillId="0" borderId="20">
      <alignment horizontal="center" vertical="center"/>
    </xf>
    <xf numFmtId="166" fontId="6" fillId="0" borderId="0" applyFont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4" fillId="0" borderId="0" applyNumberFormat="0" applyAlignment="0">
      <alignment horizontal="left"/>
    </xf>
    <xf numFmtId="0" fontId="55" fillId="0" borderId="0" applyNumberFormat="0" applyAlignment="0"/>
    <xf numFmtId="182" fontId="81" fillId="0" borderId="21" applyNumberFormat="0" applyBorder="0" applyAlignment="0" applyProtection="0">
      <protection locked="0"/>
    </xf>
    <xf numFmtId="0" fontId="56" fillId="0" borderId="22"/>
    <xf numFmtId="168" fontId="82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73" fontId="6" fillId="0" borderId="1">
      <alignment vertical="center"/>
      <protection locked="0"/>
    </xf>
    <xf numFmtId="15" fontId="57" fillId="0" borderId="23"/>
    <xf numFmtId="0" fontId="58" fillId="0" borderId="0" applyNumberFormat="0" applyAlignment="0">
      <alignment horizontal="left"/>
    </xf>
    <xf numFmtId="0" fontId="59" fillId="26" borderId="24" applyNumberFormat="0" applyAlignment="0">
      <alignment horizontal="center"/>
    </xf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0" fontId="6" fillId="0" borderId="0" applyNumberFormat="0" applyFont="0" applyFill="0" applyBorder="0" applyProtection="0"/>
    <xf numFmtId="174" fontId="55" fillId="0" borderId="0" applyFont="0" applyFill="0" applyBorder="0" applyAlignment="0" applyProtection="0"/>
    <xf numFmtId="0" fontId="85" fillId="0" borderId="0"/>
    <xf numFmtId="0" fontId="86" fillId="0" borderId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0" fontId="6" fillId="27" borderId="0" applyNumberFormat="0" applyFont="0" applyAlignment="0"/>
    <xf numFmtId="175" fontId="60" fillId="28" borderId="5"/>
    <xf numFmtId="0" fontId="80" fillId="0" borderId="25" applyNumberFormat="0" applyFill="0" applyBorder="0" applyAlignment="0" applyProtection="0">
      <protection locked="0"/>
    </xf>
    <xf numFmtId="176" fontId="61" fillId="0" borderId="26">
      <alignment horizontal="right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38" fontId="62" fillId="29" borderId="0" applyNumberFormat="0" applyBorder="0" applyAlignment="0" applyProtection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6" fillId="30" borderId="19" applyNumberFormat="0" applyFont="0" applyAlignment="0"/>
    <xf numFmtId="0" fontId="44" fillId="0" borderId="27" applyNumberFormat="0" applyAlignment="0" applyProtection="0">
      <alignment horizontal="left" vertical="center"/>
    </xf>
    <xf numFmtId="0" fontId="44" fillId="0" borderId="3">
      <alignment horizontal="left" vertical="center"/>
    </xf>
    <xf numFmtId="0" fontId="63" fillId="0" borderId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/>
    <xf numFmtId="0" fontId="63" fillId="0" borderId="0" applyNumberFormat="0" applyFill="0" applyBorder="0" applyAlignment="0"/>
    <xf numFmtId="183" fontId="83" fillId="0" borderId="28" applyNumberFormat="0" applyFont="0" applyBorder="0" applyAlignment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84" fontId="6" fillId="0" borderId="0" applyProtection="0">
      <alignment horizontal="center"/>
    </xf>
    <xf numFmtId="0" fontId="53" fillId="0" borderId="0" applyNumberFormat="0" applyFill="0" applyBorder="0">
      <alignment horizontal="left"/>
    </xf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10" fontId="62" fillId="31" borderId="1" applyNumberFormat="0" applyBorder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0" fontId="47" fillId="7" borderId="5" applyNumberFormat="0" applyAlignment="0" applyProtection="0"/>
    <xf numFmtId="177" fontId="66" fillId="32" borderId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6" fillId="0" borderId="1" applyNumberFormat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177" fontId="67" fillId="34" borderId="0"/>
    <xf numFmtId="0" fontId="44" fillId="0" borderId="1">
      <alignment horizontal="center" vertical="center"/>
    </xf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" fillId="0" borderId="0">
      <alignment vertical="top"/>
    </xf>
    <xf numFmtId="37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top"/>
    </xf>
    <xf numFmtId="0" fontId="9" fillId="0" borderId="0">
      <alignment vertical="top"/>
    </xf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4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0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6" fillId="0" borderId="0">
      <alignment vertical="top"/>
    </xf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4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" fillId="23" borderId="11" applyNumberFormat="0" applyFont="0" applyAlignment="0" applyProtection="0"/>
    <xf numFmtId="0" fontId="69" fillId="35" borderId="30" applyNumberFormat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0" fontId="36" fillId="20" borderId="12" applyNumberFormat="0" applyAlignment="0" applyProtection="0"/>
    <xf numFmtId="14" fontId="50" fillId="0" borderId="0">
      <alignment horizontal="center" vertical="top" wrapText="1"/>
      <protection locked="0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178" fontId="6" fillId="0" borderId="0">
      <alignment horizontal="center" vertical="center"/>
    </xf>
    <xf numFmtId="0" fontId="70" fillId="0" borderId="0" applyFont="0"/>
    <xf numFmtId="179" fontId="71" fillId="0" borderId="0"/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3" fillId="36" borderId="31" applyNumberFormat="0">
      <alignment horizontal="center"/>
    </xf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0" fontId="6" fillId="0" borderId="0" applyBorder="0"/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181" fontId="6" fillId="0" borderId="0" applyNumberFormat="0" applyFill="0" applyBorder="0" applyAlignment="0" applyProtection="0">
      <alignment horizontal="left"/>
    </xf>
    <xf numFmtId="0" fontId="48" fillId="0" borderId="1">
      <alignment horizontal="center" vertical="center" wrapText="1"/>
    </xf>
    <xf numFmtId="0" fontId="74" fillId="33" borderId="0"/>
    <xf numFmtId="0" fontId="75" fillId="33" borderId="0"/>
    <xf numFmtId="0" fontId="76" fillId="33" borderId="0"/>
    <xf numFmtId="0" fontId="77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9" fillId="0" borderId="0">
      <alignment vertical="top"/>
    </xf>
    <xf numFmtId="0" fontId="9" fillId="0" borderId="0"/>
    <xf numFmtId="40" fontId="78" fillId="0" borderId="0" applyBorder="0">
      <alignment horizontal="right"/>
    </xf>
    <xf numFmtId="0" fontId="45" fillId="37" borderId="0">
      <alignment horizontal="center" vertical="center"/>
    </xf>
    <xf numFmtId="0" fontId="45" fillId="0" borderId="29">
      <alignment horizontal="center" vertical="center" wrapText="1"/>
    </xf>
    <xf numFmtId="40" fontId="84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53" fillId="0" borderId="0" applyNumberFormat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38" borderId="32">
      <alignment horizontal="center"/>
    </xf>
    <xf numFmtId="0" fontId="26" fillId="4" borderId="0" applyNumberFormat="0" applyBorder="0" applyAlignment="0" applyProtection="0"/>
    <xf numFmtId="0" fontId="36" fillId="20" borderId="12" applyNumberFormat="0" applyAlignment="0" applyProtection="0"/>
    <xf numFmtId="0" fontId="47" fillId="7" borderId="5" applyNumberForma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3" fillId="21" borderId="6" applyNumberFormat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6" fillId="23" borderId="11" applyNumberFormat="0" applyFont="0" applyAlignment="0" applyProtection="0"/>
    <xf numFmtId="0" fontId="32" fillId="22" borderId="0" applyNumberFormat="0" applyBorder="0" applyAlignment="0" applyProtection="0"/>
    <xf numFmtId="0" fontId="22" fillId="20" borderId="5" applyNumberFormat="0" applyAlignment="0" applyProtection="0"/>
    <xf numFmtId="0" fontId="21" fillId="3" borderId="0" applyNumberFormat="0" applyBorder="0" applyAlignment="0" applyProtection="0"/>
    <xf numFmtId="0" fontId="3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4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6" fontId="7" fillId="0" borderId="1" xfId="0" applyNumberFormat="1" applyFont="1" applyBorder="1" applyAlignment="1">
      <alignment horizontal="center" vertical="center"/>
    </xf>
    <xf numFmtId="4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46" fontId="0" fillId="0" borderId="0" xfId="0" applyNumberFormat="1"/>
    <xf numFmtId="0" fontId="4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41" fillId="0" borderId="2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shrinkToFit="1"/>
    </xf>
    <xf numFmtId="1" fontId="8" fillId="0" borderId="2" xfId="0" applyNumberFormat="1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vertical="center" wrapText="1"/>
    </xf>
    <xf numFmtId="46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46" fontId="5" fillId="0" borderId="1" xfId="1188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46" fontId="7" fillId="0" borderId="1" xfId="0" applyNumberFormat="1" applyFont="1" applyBorder="1" applyAlignment="1">
      <alignment horizontal="center" vertical="center" wrapText="1"/>
    </xf>
    <xf numFmtId="46" fontId="8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42" fillId="0" borderId="1" xfId="0" applyFont="1" applyFill="1" applyBorder="1" applyAlignment="1">
      <alignment horizontal="left" vertical="center" wrapText="1" shrinkToFit="1"/>
    </xf>
    <xf numFmtId="0" fontId="43" fillId="0" borderId="1" xfId="0" applyFont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 vertical="center"/>
    </xf>
    <xf numFmtId="0" fontId="90" fillId="39" borderId="0" xfId="13769" applyFont="1" applyFill="1" applyAlignment="1">
      <alignment vertical="center"/>
    </xf>
    <xf numFmtId="0" fontId="89" fillId="39" borderId="0" xfId="13769" applyFont="1" applyFill="1" applyAlignment="1">
      <alignment vertical="center"/>
    </xf>
    <xf numFmtId="0" fontId="91" fillId="0" borderId="0" xfId="13769" applyFont="1"/>
    <xf numFmtId="0" fontId="89" fillId="39" borderId="0" xfId="13769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39" borderId="1" xfId="0" applyNumberFormat="1" applyFont="1" applyFill="1" applyBorder="1" applyAlignment="1">
      <alignment horizontal="center" vertical="center"/>
    </xf>
    <xf numFmtId="46" fontId="5" fillId="40" borderId="0" xfId="0" applyNumberFormat="1" applyFont="1" applyFill="1" applyAlignment="1">
      <alignment horizontal="center" vertical="center"/>
    </xf>
    <xf numFmtId="2" fontId="5" fillId="40" borderId="0" xfId="0" applyNumberFormat="1" applyFont="1" applyFill="1" applyAlignment="1">
      <alignment horizontal="center" vertical="center"/>
    </xf>
    <xf numFmtId="0" fontId="7" fillId="40" borderId="0" xfId="0" applyFont="1" applyFill="1" applyAlignment="1">
      <alignment horizontal="center" vertical="center"/>
    </xf>
    <xf numFmtId="0" fontId="5" fillId="39" borderId="1" xfId="0" applyFont="1" applyFill="1" applyBorder="1" applyAlignment="1">
      <alignment horizontal="center" vertical="center"/>
    </xf>
    <xf numFmtId="0" fontId="5" fillId="39" borderId="1" xfId="0" applyFont="1" applyFill="1" applyBorder="1" applyAlignment="1">
      <alignment horizontal="left" vertical="center"/>
    </xf>
    <xf numFmtId="46" fontId="5" fillId="39" borderId="1" xfId="0" applyNumberFormat="1" applyFont="1" applyFill="1" applyBorder="1" applyAlignment="1">
      <alignment horizontal="center" vertical="center"/>
    </xf>
    <xf numFmtId="2" fontId="5" fillId="39" borderId="1" xfId="0" applyNumberFormat="1" applyFont="1" applyFill="1" applyBorder="1" applyAlignment="1">
      <alignment horizontal="center" vertical="center"/>
    </xf>
    <xf numFmtId="167" fontId="5" fillId="39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shrinkToFit="1"/>
    </xf>
    <xf numFmtId="1" fontId="92" fillId="0" borderId="35" xfId="0" applyNumberFormat="1" applyFont="1" applyBorder="1" applyAlignment="1">
      <alignment horizontal="left" vertical="center" wrapText="1"/>
    </xf>
    <xf numFmtId="1" fontId="92" fillId="0" borderId="14" xfId="0" applyNumberFormat="1" applyFont="1" applyBorder="1" applyAlignment="1">
      <alignment horizontal="left" vertical="center" wrapText="1"/>
    </xf>
    <xf numFmtId="1" fontId="92" fillId="0" borderId="36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9" fillId="39" borderId="0" xfId="13769" applyFont="1" applyFill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92" fillId="0" borderId="0" xfId="0" applyFont="1" applyBorder="1" applyAlignment="1">
      <alignment horizontal="left" vertical="top" wrapText="1"/>
    </xf>
    <xf numFmtId="1" fontId="93" fillId="0" borderId="2" xfId="0" applyNumberFormat="1" applyFont="1" applyFill="1" applyBorder="1" applyAlignment="1">
      <alignment horizontal="left" vertical="center" wrapText="1" shrinkToFit="1"/>
    </xf>
    <xf numFmtId="1" fontId="93" fillId="0" borderId="3" xfId="0" applyNumberFormat="1" applyFont="1" applyFill="1" applyBorder="1" applyAlignment="1">
      <alignment horizontal="left" vertical="center" wrapText="1" shrinkToFit="1"/>
    </xf>
    <xf numFmtId="1" fontId="93" fillId="0" borderId="4" xfId="0" applyNumberFormat="1" applyFont="1" applyFill="1" applyBorder="1" applyAlignment="1">
      <alignment horizontal="left" vertical="center" wrapText="1" shrinkToFit="1"/>
    </xf>
    <xf numFmtId="1" fontId="93" fillId="0" borderId="1" xfId="0" applyNumberFormat="1" applyFont="1" applyFill="1" applyBorder="1" applyAlignment="1">
      <alignment horizontal="left" vertical="center" wrapText="1" shrinkToFit="1"/>
    </xf>
    <xf numFmtId="0" fontId="0" fillId="0" borderId="0" xfId="0"/>
    <xf numFmtId="1" fontId="92" fillId="0" borderId="2" xfId="0" applyNumberFormat="1" applyFont="1" applyFill="1" applyBorder="1" applyAlignment="1">
      <alignment horizontal="left" vertical="center" wrapText="1" shrinkToFit="1"/>
    </xf>
    <xf numFmtId="1" fontId="92" fillId="0" borderId="3" xfId="0" applyNumberFormat="1" applyFont="1" applyFill="1" applyBorder="1" applyAlignment="1">
      <alignment horizontal="left" vertical="center" wrapText="1" shrinkToFit="1"/>
    </xf>
    <xf numFmtId="1" fontId="92" fillId="0" borderId="4" xfId="0" applyNumberFormat="1" applyFont="1" applyFill="1" applyBorder="1" applyAlignment="1">
      <alignment horizontal="left" vertical="center" wrapText="1" shrinkToFit="1"/>
    </xf>
    <xf numFmtId="1" fontId="92" fillId="0" borderId="28" xfId="0" applyNumberFormat="1" applyFont="1" applyBorder="1" applyAlignment="1">
      <alignment horizontal="left" vertical="center" wrapText="1"/>
    </xf>
    <xf numFmtId="1" fontId="92" fillId="0" borderId="33" xfId="0" applyNumberFormat="1" applyFont="1" applyBorder="1" applyAlignment="1">
      <alignment horizontal="left" vertical="center" wrapText="1"/>
    </xf>
    <xf numFmtId="1" fontId="92" fillId="0" borderId="34" xfId="0" applyNumberFormat="1" applyFont="1" applyBorder="1" applyAlignment="1">
      <alignment horizontal="left" vertical="center" wrapText="1"/>
    </xf>
    <xf numFmtId="1" fontId="92" fillId="0" borderId="2" xfId="0" applyNumberFormat="1" applyFont="1" applyBorder="1" applyAlignment="1">
      <alignment horizontal="left" vertical="center" wrapText="1"/>
    </xf>
    <xf numFmtId="1" fontId="92" fillId="0" borderId="3" xfId="0" applyNumberFormat="1" applyFont="1" applyBorder="1" applyAlignment="1">
      <alignment horizontal="left" vertical="center" wrapText="1"/>
    </xf>
    <xf numFmtId="1" fontId="92" fillId="0" borderId="4" xfId="0" applyNumberFormat="1" applyFont="1" applyBorder="1" applyAlignment="1">
      <alignment horizontal="left" vertical="center" wrapText="1"/>
    </xf>
    <xf numFmtId="0" fontId="93" fillId="39" borderId="33" xfId="0" applyFont="1" applyFill="1" applyBorder="1" applyAlignment="1">
      <alignment vertical="center" wrapText="1"/>
    </xf>
    <xf numFmtId="0" fontId="92" fillId="0" borderId="1" xfId="0" applyFont="1" applyBorder="1" applyAlignment="1">
      <alignment horizontal="left" vertical="top" wrapText="1"/>
    </xf>
    <xf numFmtId="0" fontId="92" fillId="0" borderId="2" xfId="0" applyFont="1" applyBorder="1" applyAlignment="1">
      <alignment horizontal="left" vertical="center" wrapText="1"/>
    </xf>
    <xf numFmtId="0" fontId="92" fillId="0" borderId="3" xfId="0" applyFont="1" applyBorder="1" applyAlignment="1">
      <alignment horizontal="left" vertical="center" wrapText="1"/>
    </xf>
    <xf numFmtId="0" fontId="92" fillId="0" borderId="4" xfId="0" applyFont="1" applyBorder="1" applyAlignment="1">
      <alignment horizontal="left" vertical="center" wrapText="1"/>
    </xf>
  </cellXfs>
  <cellStyles count="13770">
    <cellStyle name="_2009-10 Spill over work details" xfId="1"/>
    <cellStyle name="_AT&amp;C FY 2009-10" xfId="2"/>
    <cellStyle name="_ATC Loss _ T&amp;D Loss-April-09 of Madhugiri Divivision" xfId="3"/>
    <cellStyle name="_ATC Loss _ T&amp;D Loss-April-09 of Madhugiri Divivision_C1 to C10_Format_Meeting_Dec-09" xfId="4"/>
    <cellStyle name="_ATC Loss _ T&amp;D Loss-April-09 of Madhugiri Divivision_DTC Wse Energy Audit Dec-09 Madhugiri dvn 05.01.10" xfId="5"/>
    <cellStyle name="_ATC Loss _ T&amp;D Loss-April-09 of Madhugiri Divivision_DTC Wse Energy Audit FEB-10 Madhugiri dvn" xfId="6"/>
    <cellStyle name="_ATC Loss _ T&amp;D Loss-April-09 of Madhugiri Divivision_DTC_EA_MADHUGIRI__DIVISION_new" xfId="7"/>
    <cellStyle name="_ATC Loss _ T&amp;D Loss-Aug-09 of Madhugiri Divivision" xfId="8"/>
    <cellStyle name="_ATC Loss _ T&amp;D Loss-Aug-09 of Madhugiri Divivision_C1 to C10_Format_Meeting_Dec-09" xfId="9"/>
    <cellStyle name="_ATC Loss _ T&amp;D Loss-Aug-09 of Madhugiri Divivision_DTC Wse Energy Audit Dec-09 Madhugiri dvn 05.01.10" xfId="10"/>
    <cellStyle name="_ATC Loss _ T&amp;D Loss-Aug-09 of Madhugiri Divivision_DTC Wse Energy Audit FEB-10 Madhugiri dvn" xfId="11"/>
    <cellStyle name="_ATC Loss _ T&amp;D Loss-Aug-09 of Madhugiri Divivision_DTC_EA_MADHUGIRI__DIVISION_new" xfId="12"/>
    <cellStyle name="_ATC Loss _ T&amp;D Loss-Dec-09 of Madhugiri Divivision" xfId="13"/>
    <cellStyle name="_ATC Loss _ T&amp;D Loss-Dec-09 of Madhugiri Divivision_DTC Wse Energy Audit FEB-10 Madhugiri dvn" xfId="14"/>
    <cellStyle name="_ATC Loss _ T&amp;D Loss-Dec-09 of Madhugiri Divivision_DTC_EA_MADHUGIRI__DIVISION_new" xfId="15"/>
    <cellStyle name="_ATC Loss _ T&amp;D Loss-Feb-10 of Madhugiri Divivision" xfId="16"/>
    <cellStyle name="_ATC Loss _ T&amp;D LossJan-10 of Madhugiri Divivision" xfId="17"/>
    <cellStyle name="_ATC Loss _ T&amp;D Loss-July-09 of Madhugiri Divivision" xfId="18"/>
    <cellStyle name="_ATC Loss _ T&amp;D Loss-July-09 of Madhugiri Divivision_C1 to C10_Format_Meeting_Dec-09" xfId="19"/>
    <cellStyle name="_ATC Loss _ T&amp;D Loss-July-09 of Madhugiri Divivision_DTC Wse Energy Audit Dec-09 Madhugiri dvn 05.01.10" xfId="20"/>
    <cellStyle name="_ATC Loss _ T&amp;D Loss-July-09 of Madhugiri Divivision_DTC Wse Energy Audit FEB-10 Madhugiri dvn" xfId="21"/>
    <cellStyle name="_ATC Loss _ T&amp;D Loss-July-09 of Madhugiri Divivision_DTC_EA_MADHUGIRI__DIVISION_new" xfId="22"/>
    <cellStyle name="_ATC Loss _ T&amp;D Loss-June-09 of Madhugiri Divivision" xfId="23"/>
    <cellStyle name="_ATC Loss _ T&amp;D Loss-June-09 of Madhugiri Divivision_C1 to C10_Format_Meeting_Dec-09" xfId="24"/>
    <cellStyle name="_ATC Loss _ T&amp;D Loss-June-09 of Madhugiri Divivision_DTC Wse Energy Audit Dec-09 Madhugiri dvn 05.01.10" xfId="25"/>
    <cellStyle name="_ATC Loss _ T&amp;D Loss-June-09 of Madhugiri Divivision_DTC Wse Energy Audit FEB-10 Madhugiri dvn" xfId="26"/>
    <cellStyle name="_ATC Loss _ T&amp;D Loss-June-09 of Madhugiri Divivision_DTC_EA_MADHUGIRI__DIVISION_new" xfId="27"/>
    <cellStyle name="_ATC Loss _ T&amp;D Loss-March-09 of Madhugiri Divivision" xfId="28"/>
    <cellStyle name="_ATC Loss _ T&amp;D Loss-March-09 of Madhugiri Divivision_C1 to C10_Format_Meeting_Dec-09" xfId="29"/>
    <cellStyle name="_ATC Loss _ T&amp;D Loss-March-09 of Madhugiri Divivision_DTC Wse Energy Audit Dec-09 Madhugiri dvn 05.01.10" xfId="30"/>
    <cellStyle name="_ATC Loss _ T&amp;D Loss-March-09 of Madhugiri Divivision_DTC Wse Energy Audit FEB-10 Madhugiri dvn" xfId="31"/>
    <cellStyle name="_ATC Loss _ T&amp;D Loss-March-09 of Madhugiri Divivision_DTC_EA_MADHUGIRI__DIVISION_new" xfId="32"/>
    <cellStyle name="_ATC Loss _ T&amp;D Loss-May-09 of Madhugiri Divivision" xfId="33"/>
    <cellStyle name="_ATC Loss _ T&amp;D Loss-May-09 of Madhugiri Divivision_C1 to C10_Format_Meeting_Dec-09" xfId="34"/>
    <cellStyle name="_ATC Loss _ T&amp;D Loss-May-09 of Madhugiri Divivision_DTC Wse Energy Audit Dec-09 Madhugiri dvn 05.01.10" xfId="35"/>
    <cellStyle name="_ATC Loss _ T&amp;D Loss-May-09 of Madhugiri Divivision_DTC Wse Energy Audit FEB-10 Madhugiri dvn" xfId="36"/>
    <cellStyle name="_ATC Loss _ T&amp;D Loss-May-09 of Madhugiri Divivision_DTC_EA_MADHUGIRI__DIVISION_new" xfId="37"/>
    <cellStyle name="_ATC Loss _ T&amp;D Loss-Nov-09 of Madhugiri Divivision" xfId="38"/>
    <cellStyle name="_ATC Loss _ T&amp;D Loss-Nov-09 of Madhugiri Divivision_C1 to C10_Format_Meeting_Dec-09" xfId="39"/>
    <cellStyle name="_ATC Loss _ T&amp;D Loss-Nov-09 of Madhugiri Divivision_DTC Wse Energy Audit Dec-09 Madhugiri dvn 05.01.10" xfId="40"/>
    <cellStyle name="_ATC Loss _ T&amp;D Loss-Nov-09 of Madhugiri Divivision_DTC Wse Energy Audit FEB-10 Madhugiri dvn" xfId="41"/>
    <cellStyle name="_ATC Loss _ T&amp;D Loss-Nov-09 of Madhugiri Divivision_DTC_EA_MADHUGIRI__DIVISION_new" xfId="42"/>
    <cellStyle name="_ATC Loss _ T&amp;D Loss-Oct-09 of Madhugiri Divivision" xfId="43"/>
    <cellStyle name="_ATC Loss _ T&amp;D Loss-Oct-09 of Madhugiri Divivision_C1 to C10_Format_Meeting_Dec-09" xfId="44"/>
    <cellStyle name="_ATC Loss _ T&amp;D Loss-Oct-09 of Madhugiri Divivision_DTC Wse Energy Audit Dec-09 Madhugiri dvn 05.01.10" xfId="45"/>
    <cellStyle name="_ATC Loss _ T&amp;D Loss-Oct-09 of Madhugiri Divivision_DTC Wse Energy Audit FEB-10 Madhugiri dvn" xfId="46"/>
    <cellStyle name="_ATC Loss _ T&amp;D Loss-Oct-09 of Madhugiri Divivision_DTC_EA_MADHUGIRI__DIVISION_new" xfId="47"/>
    <cellStyle name="_ATC Loss _ T&amp;D Loss-Sep-09 of Madhugiri Divivision" xfId="48"/>
    <cellStyle name="_ATC Loss _ T&amp;D Loss-Sep-09 of Madhugiri Divivision_C1 to C10_Format_Meeting_Dec-09" xfId="49"/>
    <cellStyle name="_ATC Loss _ T&amp;D Loss-Sep-09 of Madhugiri Divivision_DTC Wse Energy Audit Dec-09 Madhugiri dvn 05.01.10" xfId="50"/>
    <cellStyle name="_ATC Loss _ T&amp;D Loss-Sep-09 of Madhugiri Divivision_DTC Wse Energy Audit FEB-10 Madhugiri dvn" xfId="51"/>
    <cellStyle name="_ATC Loss _ T&amp;D Loss-Sep-09 of Madhugiri Divivision_DTC_EA_MADHUGIRI__DIVISION_new" xfId="52"/>
    <cellStyle name="_Book2" xfId="53"/>
    <cellStyle name="_Book2 2" xfId="54"/>
    <cellStyle name="_Book2_tumkur circle CT-_Formats_-May_2011(1)" xfId="55"/>
    <cellStyle name="_Book2_tumkur circle CT-_Formats_-May_2011(1) 2" xfId="56"/>
    <cellStyle name="_Book2_tumkur circle CT-_Formats_-May_2011(1) 3" xfId="57"/>
    <cellStyle name="_Book2_tumkur circle CT-_Formats_-May_2011(1) 4" xfId="58"/>
    <cellStyle name="_Book2_tumkur circle CT-_Formats_-May_2011(1) 5" xfId="59"/>
    <cellStyle name="_Book2_tumkur circle CT-_Formats_-May_2011(1) 6" xfId="60"/>
    <cellStyle name="_Budget 2008-09 San. &amp; Additional" xfId="61"/>
    <cellStyle name="_Budget 2009-10 24.2.09" xfId="62"/>
    <cellStyle name="_Budget 2009-10 24.2.09_Division_wise_capex_works_se-dvg(1)" xfId="63"/>
    <cellStyle name="_C1 to C10_Format_Meeting_-April-09" xfId="64"/>
    <cellStyle name="_C1 to C10_Format_Meeting_-April-09_ATC Loss T &amp; D Loss Feb-11 of Madhugiri Division" xfId="65"/>
    <cellStyle name="_C1 to C10_Format_Meeting_-April-09_C1 to C10_Format_Meeting_Dec-09" xfId="66"/>
    <cellStyle name="_C1 to C10_Format_Meeting_-April-09_C1 to C10_Format_Meeting_Dec-09_ATC Loss T &amp; D Loss Feb-11 of Madhugiri Division" xfId="67"/>
    <cellStyle name="_C1 to C10_Format_Meeting_-April-09_DTC Wse Energy Audit Dec-09 Madhugiri dvn 05.01.10" xfId="68"/>
    <cellStyle name="_C1 to C10_Format_Meeting_-April-09_DTC Wse Energy Audit Dec-09 Madhugiri dvn 05.01.10_ATC Loss T &amp; D Loss Feb-11 of Madhugiri Division" xfId="69"/>
    <cellStyle name="_C1 to C10_Format_Meeting_-April-09_DTC Wse Energy Audit FEB-10 Madhugiri dvn" xfId="70"/>
    <cellStyle name="_C1 to C10_Format_Meeting_-April-09_DTC Wse Energy Audit FEB-10 Madhugiri dvn_ATC Loss T &amp; D Loss Feb-11 of Madhugiri Division" xfId="71"/>
    <cellStyle name="_C1 to C10_Format_Meeting_-April-09_DTC_EA_MADHUGIRI__DIVISION_new" xfId="72"/>
    <cellStyle name="_C1 to C10_Format_Meeting_-April-09_DTC_EA_MADHUGIRI__DIVISION_new_ATC Loss T &amp; D Loss Feb-11 of Madhugiri Division" xfId="73"/>
    <cellStyle name="_C1 to C10_Format_Meeting_Aug-09" xfId="74"/>
    <cellStyle name="_C1 to C10_Format_Meeting_Aug-09_ATC Loss T &amp; D Loss Feb-11 of Madhugiri Division" xfId="75"/>
    <cellStyle name="_C1 to C10_Format_Meeting_Aug-09_C1 to C10_Format_Meeting_Dec-09" xfId="76"/>
    <cellStyle name="_C1 to C10_Format_Meeting_Aug-09_C1 to C10_Format_Meeting_Dec-09_ATC Loss T &amp; D Loss Feb-11 of Madhugiri Division" xfId="77"/>
    <cellStyle name="_C1 to C10_Format_Meeting_Aug-09_DTC Wse Energy Audit Dec-09 Madhugiri dvn 05.01.10" xfId="78"/>
    <cellStyle name="_C1 to C10_Format_Meeting_Aug-09_DTC Wse Energy Audit Dec-09 Madhugiri dvn 05.01.10_ATC Loss T &amp; D Loss Feb-11 of Madhugiri Division" xfId="79"/>
    <cellStyle name="_C1 to C10_Format_Meeting_Aug-09_DTC Wse Energy Audit FEB-10 Madhugiri dvn" xfId="80"/>
    <cellStyle name="_C1 to C10_Format_Meeting_Aug-09_DTC Wse Energy Audit FEB-10 Madhugiri dvn_ATC Loss T &amp; D Loss Feb-11 of Madhugiri Division" xfId="81"/>
    <cellStyle name="_C1 to C10_Format_Meeting_Aug-09_DTC_EA_MADHUGIRI__DIVISION_new" xfId="82"/>
    <cellStyle name="_C1 to C10_Format_Meeting_Aug-09_DTC_EA_MADHUGIRI__DIVISION_new_ATC Loss T &amp; D Loss Feb-11 of Madhugiri Division" xfId="83"/>
    <cellStyle name="_C1 to C10_Format_Meeting_March-10" xfId="84"/>
    <cellStyle name="_C1 to C10_Format_Meeting_March-10_ATC Loss T &amp; D Loss Feb-11 of Madhugiri Division" xfId="85"/>
    <cellStyle name="_C1 to C10_Format_Meeting_Sep-09" xfId="86"/>
    <cellStyle name="_C1 to C10_Format_Meeting_Sep-09_ATC Loss T &amp; D Loss Feb-11 of Madhugiri Division" xfId="87"/>
    <cellStyle name="_C1 to C10_Format_Meeting_Sep-09_C1 to C10_Format_Meeting_Dec-09" xfId="88"/>
    <cellStyle name="_C1 to C10_Format_Meeting_Sep-09_C1 to C10_Format_Meeting_Dec-09_ATC Loss T &amp; D Loss Feb-11 of Madhugiri Division" xfId="89"/>
    <cellStyle name="_C1 to C10_Format_Meeting_Sep-09_DTC Wse Energy Audit Dec-09 Madhugiri dvn 05.01.10" xfId="90"/>
    <cellStyle name="_C1 to C10_Format_Meeting_Sep-09_DTC Wse Energy Audit Dec-09 Madhugiri dvn 05.01.10_ATC Loss T &amp; D Loss Feb-11 of Madhugiri Division" xfId="91"/>
    <cellStyle name="_C1 to C10_Format_Meeting_Sep-09_DTC Wse Energy Audit FEB-10 Madhugiri dvn" xfId="92"/>
    <cellStyle name="_C1 to C10_Format_Meeting_Sep-09_DTC Wse Energy Audit FEB-10 Madhugiri dvn_ATC Loss T &amp; D Loss Feb-11 of Madhugiri Division" xfId="93"/>
    <cellStyle name="_C1 to C10_Format_Meeting_Sep-09_DTC_EA_MADHUGIRI__DIVISION_new" xfId="94"/>
    <cellStyle name="_C1 to C10_Format_Meeting_Sep-09_DTC_EA_MADHUGIRI__DIVISION_new_ATC Loss T &amp; D Loss Feb-11 of Madhugiri Division" xfId="95"/>
    <cellStyle name="_C-5 to C-10 June-09" xfId="96"/>
    <cellStyle name="_Capex 08-09 Final ABSTRACT" xfId="97"/>
    <cellStyle name="_Circle- April-RI" xfId="98"/>
    <cellStyle name="_Circle- April-RI_Circle- Feb 2011 SOW P&amp;M" xfId="99"/>
    <cellStyle name="_Circle- April-RI_Circle- Feb 2011 SOW P&amp;M 2" xfId="100"/>
    <cellStyle name="_Circle- April-RI_Circle- Feb 2011 SOW P&amp;M 3" xfId="101"/>
    <cellStyle name="_Circle- April-RI_Circle- Feb 2011 SOW P&amp;M 4" xfId="102"/>
    <cellStyle name="_Circle- April-RI_Circle- Feb 2011 SOW P&amp;M 5" xfId="103"/>
    <cellStyle name="_Circle- April-RI_Circle- Feb 2011 SOW P&amp;M 6" xfId="104"/>
    <cellStyle name="_Circle- April-RI_Circle- Feb 2011 SOW P&amp;M_Copy P&amp;F Dec-2011(F)" xfId="105"/>
    <cellStyle name="_Circle- April-RI_Circle- Jan 2011 SOW P&amp;M" xfId="106"/>
    <cellStyle name="_Circle- April-RI_Circle- Jan 2011 SOW P&amp;M 2" xfId="107"/>
    <cellStyle name="_Circle- April-RI_Circle- Jan 2011 SOW P&amp;M 3" xfId="108"/>
    <cellStyle name="_Circle- April-RI_Circle- Jan 2011 SOW P&amp;M 4" xfId="109"/>
    <cellStyle name="_Circle- April-RI_Circle- Jan 2011 SOW P&amp;M 5" xfId="110"/>
    <cellStyle name="_Circle- April-RI_Circle- Jan 2011 SOW P&amp;M 6" xfId="111"/>
    <cellStyle name="_Circle- April-RI_Circle-_August_2010_SOW_P&amp;M(1)" xfId="112"/>
    <cellStyle name="_Circle- April-RI_Circle-_August_2010_SOW_P&amp;M(1) 2" xfId="113"/>
    <cellStyle name="_Circle- April-RI_Circle-_August_2010_SOW_P&amp;M(1) 3" xfId="114"/>
    <cellStyle name="_Circle- April-RI_Circle-_August_2010_SOW_P&amp;M(1) 4" xfId="115"/>
    <cellStyle name="_Circle- April-RI_Circle-_August_2010_SOW_P&amp;M(1) 5" xfId="116"/>
    <cellStyle name="_Circle- April-RI_Circle-_August_2010_SOW_P&amp;M(1) 6" xfId="117"/>
    <cellStyle name="_Circle- April-RI_Circle-_August_2010_SOW_P&amp;M(1)_Copy P&amp;F Dec-2011(F)" xfId="118"/>
    <cellStyle name="_Circle- April-RI_Division_wise_capex_works_se-dvg(1)" xfId="119"/>
    <cellStyle name="_Circle- April-RI_Feb-11_ATC HRR" xfId="120"/>
    <cellStyle name="_Circle- April-RI_Feb-11_ATC HRR_Chief_off_format" xfId="121"/>
    <cellStyle name="_Circle- April-RI_HRR ATC Dec-10 ATC" xfId="122"/>
    <cellStyle name="_Circle- April-RI_HRR ATC Dec-10 ATC_Chief_off_format" xfId="123"/>
    <cellStyle name="_Circle- April-RI_HRR ATC Jan-11" xfId="124"/>
    <cellStyle name="_Circle- April-RI_HRR ATC Jan-11_Chief_off_format" xfId="125"/>
    <cellStyle name="_Circle- April-RI_HRR March-11_ATC" xfId="126"/>
    <cellStyle name="_Circle- April-RI_HRR March-11_ATC_Chief_off_format" xfId="127"/>
    <cellStyle name="_Circle- April-RI_HRR Nov-10_ATC" xfId="128"/>
    <cellStyle name="_Circle- April-RI_P&amp;F Zone" xfId="129"/>
    <cellStyle name="_Circle- April-RI_P&amp;F Zone 2" xfId="130"/>
    <cellStyle name="_Circle- April-RI_P&amp;F Zone 3" xfId="131"/>
    <cellStyle name="_Circle- April-RI_P&amp;F Zone 4" xfId="132"/>
    <cellStyle name="_Circle- April-RI_P&amp;F Zone 5" xfId="133"/>
    <cellStyle name="_Circle- April-RI_P&amp;F Zone 6" xfId="134"/>
    <cellStyle name="_Circle- April-RI_Revise-CTA(NF, Spill OVer Works)." xfId="135"/>
    <cellStyle name="_Circle- April-RI_Revise-CTA(NF, Spill OVer Works). 2" xfId="136"/>
    <cellStyle name="_Circle- April-RI_Revise-CTA(NF, Spill OVer Works). 3" xfId="137"/>
    <cellStyle name="_Circle- April-RI_Revise-CTA(NF, Spill OVer Works). 4" xfId="138"/>
    <cellStyle name="_Circle- April-RI_Revise-CTA(NF, Spill OVer Works). 5" xfId="139"/>
    <cellStyle name="_Circle- April-RI_Revise-CTA(NF, Spill OVer Works). 6" xfId="140"/>
    <cellStyle name="_Data- Dec 09-DGM-I" xfId="141"/>
    <cellStyle name="_Data- Dec 09-DGM-I 2" xfId="142"/>
    <cellStyle name="_Data- Dec 09-DGM-I_tumkur circle CT-_Formats_-May_2011(1)" xfId="143"/>
    <cellStyle name="_Data- Dec 09-DGM-I_tumkur circle CT-_Formats_-May_2011(1) 2" xfId="144"/>
    <cellStyle name="_Data- Dec 09-DGM-I_tumkur circle CT-_Formats_-May_2011(1) 3" xfId="145"/>
    <cellStyle name="_Data- Dec 09-DGM-I_tumkur circle CT-_Formats_-May_2011(1) 4" xfId="146"/>
    <cellStyle name="_Data- Dec 09-DGM-I_tumkur circle CT-_Formats_-May_2011(1) 5" xfId="147"/>
    <cellStyle name="_Data- Dec 09-DGM-I_tumkur circle CT-_Formats_-May_2011(1) 6" xfId="148"/>
    <cellStyle name="_Data-July-10-DGM-I" xfId="149"/>
    <cellStyle name="_Data-July-10-DGM-I 2" xfId="150"/>
    <cellStyle name="_Data-July-10-DGM-I_tumkur circle CT-_Formats_-May_2011(1)" xfId="151"/>
    <cellStyle name="_Data-July-10-DGM-I_tumkur circle CT-_Formats_-May_2011(1) 2" xfId="152"/>
    <cellStyle name="_Data-July-10-DGM-I_tumkur circle CT-_Formats_-May_2011(1) 3" xfId="153"/>
    <cellStyle name="_Data-July-10-DGM-I_tumkur circle CT-_Formats_-May_2011(1) 4" xfId="154"/>
    <cellStyle name="_Data-July-10-DGM-I_tumkur circle CT-_Formats_-May_2011(1) 5" xfId="155"/>
    <cellStyle name="_Data-July-10-DGM-I_tumkur circle CT-_Formats_-May_2011(1) 6" xfId="156"/>
    <cellStyle name="_Division wise budget allocation abstract" xfId="157"/>
    <cellStyle name="_Division wise budget allocation abstract 2" xfId="158"/>
    <cellStyle name="_Division wise budget allocation abstract 2 2" xfId="159"/>
    <cellStyle name="_Division wise budget allocation abstract 2 3" xfId="160"/>
    <cellStyle name="_Division wise budget allocation abstract 3" xfId="161"/>
    <cellStyle name="_Division wise budget allocation abstract 3 2" xfId="162"/>
    <cellStyle name="_Division wise budget allocation abstract 3 3" xfId="163"/>
    <cellStyle name="_Division wise budget allocation abstract 4" xfId="164"/>
    <cellStyle name="_Division wise budget allocation abstract 4 2" xfId="165"/>
    <cellStyle name="_Division wise budget allocation abstract 4 3" xfId="166"/>
    <cellStyle name="_Division wise budget allocation abstract 5" xfId="167"/>
    <cellStyle name="_Division wise budget allocation abstract 6" xfId="168"/>
    <cellStyle name="_Division wise budget allocation abstract_Revised New Format from GM CA -24.02.2012" xfId="169"/>
    <cellStyle name="_Division wise budget allocation abstract_Revised New Format from GM CA -24.02.2012 2" xfId="170"/>
    <cellStyle name="_Division_DTC_-04.01.2010(1)" xfId="171"/>
    <cellStyle name="_Division_DTC_-04.01.2010(1)_Feb-11_ATC HRR" xfId="172"/>
    <cellStyle name="_Division_DTC_-04.01.2010(1)_Feb-11_ATC HRR_Chief_off_format" xfId="173"/>
    <cellStyle name="_Division_DTC_-04.01.2010(1)_HRR ATC Dec-10 ATC" xfId="174"/>
    <cellStyle name="_Division_DTC_-04.01.2010(1)_HRR ATC Dec-10 ATC_Chief_off_format" xfId="175"/>
    <cellStyle name="_Division_DTC_-04.01.2010(1)_HRR ATC Jan-11" xfId="176"/>
    <cellStyle name="_Division_DTC_-04.01.2010(1)_HRR ATC Jan-11_Chief_off_format" xfId="177"/>
    <cellStyle name="_Division_DTC_-04.01.2010(1)_HRR March-11_ATC" xfId="178"/>
    <cellStyle name="_Division_DTC_-04.01.2010(1)_HRR March-11_ATC_Chief_off_format" xfId="179"/>
    <cellStyle name="_Division_DTC_-04.01.2010(1)_HRR Nov-10_ATC" xfId="180"/>
    <cellStyle name="_DVG(R)_Aug-09" xfId="181"/>
    <cellStyle name="_DVG(R)_Aug-09 2" xfId="182"/>
    <cellStyle name="_DVG(R)_Aug-09 2 2" xfId="183"/>
    <cellStyle name="_DVG(R)_Aug-09 2 3" xfId="184"/>
    <cellStyle name="_DVG(R)_Aug-09 3" xfId="185"/>
    <cellStyle name="_DVG(R)_Aug-09 3 2" xfId="186"/>
    <cellStyle name="_DVG(R)_Aug-09 3 3" xfId="187"/>
    <cellStyle name="_DVG(R)_Aug-09 4" xfId="188"/>
    <cellStyle name="_DVG(R)_Aug-09 4 2" xfId="189"/>
    <cellStyle name="_DVG(R)_Aug-09 4 3" xfId="190"/>
    <cellStyle name="_DVG(R)_Aug-09 5" xfId="191"/>
    <cellStyle name="_DVG(R)_Aug-09 6" xfId="192"/>
    <cellStyle name="_DVG(R)_Aug-09_Revised New Format from GM CA -24.02.2012" xfId="193"/>
    <cellStyle name="_DVG(R)_Aug-09_Revised New Format from GM CA -24.02.2012 2" xfId="194"/>
    <cellStyle name="_Feb-09 ATC" xfId="195"/>
    <cellStyle name="_Feb-09 ATC_Division_wise_capex_works_se-dvg(1)" xfId="196"/>
    <cellStyle name="_Feeder Wise Nov-09 dcb" xfId="197"/>
    <cellStyle name="_Feeder Wise Nov-09 dcb 2" xfId="198"/>
    <cellStyle name="_Feeder Wise Nov-09 dcb_Feb-11_ATC HRR" xfId="199"/>
    <cellStyle name="_Feeder Wise Nov-09 dcb_Feb-11_ATC HRR_Chief_off_format" xfId="200"/>
    <cellStyle name="_Feeder Wise Nov-09 dcb_HRR ATC Dec-10 ATC" xfId="201"/>
    <cellStyle name="_Feeder Wise Nov-09 dcb_HRR ATC Dec-10 ATC_Chief_off_format" xfId="202"/>
    <cellStyle name="_Feeder Wise Nov-09 dcb_HRR ATC Jan-11" xfId="203"/>
    <cellStyle name="_Feeder Wise Nov-09 dcb_HRR ATC Jan-11_Chief_off_format" xfId="204"/>
    <cellStyle name="_Feeder Wise Nov-09 dcb_HRR March-11_ATC" xfId="205"/>
    <cellStyle name="_Feeder Wise Nov-09 dcb_HRR March-11_ATC_Chief_off_format" xfId="206"/>
    <cellStyle name="_Feeder Wise Nov-09 dcb_HRR Nov-10_ATC" xfId="207"/>
    <cellStyle name="_feeder_atc_abstract" xfId="208"/>
    <cellStyle name="_feeder_atc_abstract_ATC Loss T &amp; D Loss Feb-11 of Madhugiri Division" xfId="209"/>
    <cellStyle name="_feederwise  ATC &amp; T&amp;D-June10" xfId="210"/>
    <cellStyle name="_feederwise  ATC &amp; T&amp;D-June10 2" xfId="211"/>
    <cellStyle name="_feederwise  ATC &amp; T&amp;D-June10_tumkur circle CT-_Formats_-May_2011(1)" xfId="212"/>
    <cellStyle name="_feederwise  ATC &amp; T&amp;D-June10_tumkur circle CT-_Formats_-May_2011(1) 2" xfId="213"/>
    <cellStyle name="_feederwise  ATC &amp; T&amp;D-June10_tumkur circle CT-_Formats_-May_2011(1) 3" xfId="214"/>
    <cellStyle name="_feederwise  ATC &amp; T&amp;D-June10_tumkur circle CT-_Formats_-May_2011(1) 4" xfId="215"/>
    <cellStyle name="_feederwise  ATC &amp; T&amp;D-June10_tumkur circle CT-_Formats_-May_2011(1) 5" xfId="216"/>
    <cellStyle name="_feederwise  ATC &amp; T&amp;D-June10_tumkur circle CT-_Formats_-May_2011(1) 6" xfId="217"/>
    <cellStyle name="_Format Meeting -April 2010" xfId="218"/>
    <cellStyle name="_Format Meeting -April 2010 2" xfId="219"/>
    <cellStyle name="_Format Meeting -April 2010_tumkur circle CT-_Formats_-May_2011(1)" xfId="220"/>
    <cellStyle name="_Format Meeting -April 2010_tumkur circle CT-_Formats_-May_2011(1) 2" xfId="221"/>
    <cellStyle name="_Format Meeting -April 2010_tumkur circle CT-_Formats_-May_2011(1) 3" xfId="222"/>
    <cellStyle name="_Format Meeting -April 2010_tumkur circle CT-_Formats_-May_2011(1) 4" xfId="223"/>
    <cellStyle name="_Format Meeting -April 2010_tumkur circle CT-_Formats_-May_2011(1) 5" xfId="224"/>
    <cellStyle name="_Format Meeting -April 2010_tumkur circle CT-_Formats_-May_2011(1) 6" xfId="225"/>
    <cellStyle name="_Format Meeting -August09" xfId="226"/>
    <cellStyle name="_Format Meeting -August09 2" xfId="227"/>
    <cellStyle name="_Format Meeting -August09_tumkur circle CT-_Formats_-May_2011(1)" xfId="228"/>
    <cellStyle name="_Format Meeting -August09_tumkur circle CT-_Formats_-May_2011(1) 2" xfId="229"/>
    <cellStyle name="_Format Meeting -August09_tumkur circle CT-_Formats_-May_2011(1) 3" xfId="230"/>
    <cellStyle name="_Format Meeting -August09_tumkur circle CT-_Formats_-May_2011(1) 4" xfId="231"/>
    <cellStyle name="_Format Meeting -August09_tumkur circle CT-_Formats_-May_2011(1) 5" xfId="232"/>
    <cellStyle name="_Format Meeting -August09_tumkur circle CT-_Formats_-May_2011(1) 6" xfId="233"/>
    <cellStyle name="_Format Meeting -Dec09" xfId="234"/>
    <cellStyle name="_Format Meeting -Dec09 2" xfId="235"/>
    <cellStyle name="_Format Meeting -Dec09_tumkur circle CT-_Formats_-May_2011(1)" xfId="236"/>
    <cellStyle name="_Format Meeting -Dec09_tumkur circle CT-_Formats_-May_2011(1) 2" xfId="237"/>
    <cellStyle name="_Format Meeting -Dec09_tumkur circle CT-_Formats_-May_2011(1) 3" xfId="238"/>
    <cellStyle name="_Format Meeting -Dec09_tumkur circle CT-_Formats_-May_2011(1) 4" xfId="239"/>
    <cellStyle name="_Format Meeting -Dec09_tumkur circle CT-_Formats_-May_2011(1) 5" xfId="240"/>
    <cellStyle name="_Format Meeting -Dec09_tumkur circle CT-_Formats_-May_2011(1) 6" xfId="241"/>
    <cellStyle name="_Format Meeting -Feb2010" xfId="242"/>
    <cellStyle name="_Format Meeting -Feb2010 2" xfId="243"/>
    <cellStyle name="_Format Meeting -Feb2010_tumkur circle CT-_Formats_-May_2011(1)" xfId="244"/>
    <cellStyle name="_Format Meeting -Feb2010_tumkur circle CT-_Formats_-May_2011(1) 2" xfId="245"/>
    <cellStyle name="_Format Meeting -Feb2010_tumkur circle CT-_Formats_-May_2011(1) 3" xfId="246"/>
    <cellStyle name="_Format Meeting -Feb2010_tumkur circle CT-_Formats_-May_2011(1) 4" xfId="247"/>
    <cellStyle name="_Format Meeting -Feb2010_tumkur circle CT-_Formats_-May_2011(1) 5" xfId="248"/>
    <cellStyle name="_Format Meeting -Feb2010_tumkur circle CT-_Formats_-May_2011(1) 6" xfId="249"/>
    <cellStyle name="_Format Meeting -Jan2010" xfId="250"/>
    <cellStyle name="_Format Meeting -Jan2010 2" xfId="251"/>
    <cellStyle name="_Format Meeting -Jan2010_tumkur circle CT-_Formats_-May_2011(1)" xfId="252"/>
    <cellStyle name="_Format Meeting -Jan2010_tumkur circle CT-_Formats_-May_2011(1) 2" xfId="253"/>
    <cellStyle name="_Format Meeting -Jan2010_tumkur circle CT-_Formats_-May_2011(1) 3" xfId="254"/>
    <cellStyle name="_Format Meeting -Jan2010_tumkur circle CT-_Formats_-May_2011(1) 4" xfId="255"/>
    <cellStyle name="_Format Meeting -Jan2010_tumkur circle CT-_Formats_-May_2011(1) 5" xfId="256"/>
    <cellStyle name="_Format Meeting -Jan2010_tumkur circle CT-_Formats_-May_2011(1) 6" xfId="257"/>
    <cellStyle name="_Format Meeting -June09" xfId="258"/>
    <cellStyle name="_Format Meeting -June09 2" xfId="259"/>
    <cellStyle name="_Format Meeting -June09_tumkur circle CT-_Formats_-May_2011(1)" xfId="260"/>
    <cellStyle name="_Format Meeting -June09_tumkur circle CT-_Formats_-May_2011(1) 2" xfId="261"/>
    <cellStyle name="_Format Meeting -June09_tumkur circle CT-_Formats_-May_2011(1) 3" xfId="262"/>
    <cellStyle name="_Format Meeting -June09_tumkur circle CT-_Formats_-May_2011(1) 4" xfId="263"/>
    <cellStyle name="_Format Meeting -June09_tumkur circle CT-_Formats_-May_2011(1) 5" xfId="264"/>
    <cellStyle name="_Format Meeting -June09_tumkur circle CT-_Formats_-May_2011(1) 6" xfId="265"/>
    <cellStyle name="_Format Meeting -Nov09" xfId="266"/>
    <cellStyle name="_Format Meeting -Nov09 2" xfId="267"/>
    <cellStyle name="_Format Meeting -Nov09_tumkur circle CT-_Formats_-May_2011(1)" xfId="268"/>
    <cellStyle name="_Format Meeting -Nov09_tumkur circle CT-_Formats_-May_2011(1) 2" xfId="269"/>
    <cellStyle name="_Format Meeting -Nov09_tumkur circle CT-_Formats_-May_2011(1) 3" xfId="270"/>
    <cellStyle name="_Format Meeting -Nov09_tumkur circle CT-_Formats_-May_2011(1) 4" xfId="271"/>
    <cellStyle name="_Format Meeting -Nov09_tumkur circle CT-_Formats_-May_2011(1) 5" xfId="272"/>
    <cellStyle name="_Format Meeting -Nov09_tumkur circle CT-_Formats_-May_2011(1) 6" xfId="273"/>
    <cellStyle name="_Format Meeting -Sept09" xfId="274"/>
    <cellStyle name="_Format Meeting -Sept09 2" xfId="275"/>
    <cellStyle name="_Format Meeting -Sept09_tumkur circle CT-_Formats_-May_2011(1)" xfId="276"/>
    <cellStyle name="_Format Meeting -Sept09_tumkur circle CT-_Formats_-May_2011(1) 2" xfId="277"/>
    <cellStyle name="_Format Meeting -Sept09_tumkur circle CT-_Formats_-May_2011(1) 3" xfId="278"/>
    <cellStyle name="_Format Meeting -Sept09_tumkur circle CT-_Formats_-May_2011(1) 4" xfId="279"/>
    <cellStyle name="_Format Meeting -Sept09_tumkur circle CT-_Formats_-May_2011(1) 5" xfId="280"/>
    <cellStyle name="_Format Meeting -Sept09_tumkur circle CT-_Formats_-May_2011(1) 6" xfId="281"/>
    <cellStyle name="_HRR" xfId="282"/>
    <cellStyle name="_HRR_Circle- Feb 2011 SOW P&amp;M" xfId="283"/>
    <cellStyle name="_HRR_Circle- Feb 2011 SOW P&amp;M 2" xfId="284"/>
    <cellStyle name="_HRR_Circle- Feb 2011 SOW P&amp;M 3" xfId="285"/>
    <cellStyle name="_HRR_Circle- Feb 2011 SOW P&amp;M 4" xfId="286"/>
    <cellStyle name="_HRR_Circle- Feb 2011 SOW P&amp;M 5" xfId="287"/>
    <cellStyle name="_HRR_Circle- Feb 2011 SOW P&amp;M 6" xfId="288"/>
    <cellStyle name="_HRR_Circle- Feb 2011 SOW P&amp;M_Copy P&amp;F Dec-2011(F)" xfId="289"/>
    <cellStyle name="_HRR_Circle- Jan 2011 SOW P&amp;M" xfId="290"/>
    <cellStyle name="_HRR_Circle- Jan 2011 SOW P&amp;M 2" xfId="291"/>
    <cellStyle name="_HRR_Circle- Jan 2011 SOW P&amp;M 3" xfId="292"/>
    <cellStyle name="_HRR_Circle- Jan 2011 SOW P&amp;M 4" xfId="293"/>
    <cellStyle name="_HRR_Circle- Jan 2011 SOW P&amp;M 5" xfId="294"/>
    <cellStyle name="_HRR_Circle- Jan 2011 SOW P&amp;M 6" xfId="295"/>
    <cellStyle name="_HRR_Circle-_August_2010_SOW_P&amp;M(1)" xfId="296"/>
    <cellStyle name="_HRR_Circle-_August_2010_SOW_P&amp;M(1) 2" xfId="297"/>
    <cellStyle name="_HRR_Circle-_August_2010_SOW_P&amp;M(1) 3" xfId="298"/>
    <cellStyle name="_HRR_Circle-_August_2010_SOW_P&amp;M(1) 4" xfId="299"/>
    <cellStyle name="_HRR_Circle-_August_2010_SOW_P&amp;M(1) 5" xfId="300"/>
    <cellStyle name="_HRR_Circle-_August_2010_SOW_P&amp;M(1) 6" xfId="301"/>
    <cellStyle name="_HRR_Circle-_August_2010_SOW_P&amp;M(1)_Copy P&amp;F Dec-2011(F)" xfId="302"/>
    <cellStyle name="_HRR_P&amp;F Zone" xfId="303"/>
    <cellStyle name="_HRR_P&amp;F Zone 2" xfId="304"/>
    <cellStyle name="_HRR_P&amp;F Zone 3" xfId="305"/>
    <cellStyle name="_HRR_P&amp;F Zone 4" xfId="306"/>
    <cellStyle name="_HRR_P&amp;F Zone 5" xfId="307"/>
    <cellStyle name="_HRR_P&amp;F Zone 6" xfId="308"/>
    <cellStyle name="_Index- DATA" xfId="309"/>
    <cellStyle name="_Index- DATA 2" xfId="310"/>
    <cellStyle name="_Index- DATA_tumkur circle CT-_Formats_-May_2011(1)" xfId="311"/>
    <cellStyle name="_Index- DATA_tumkur circle CT-_Formats_-May_2011(1) 2" xfId="312"/>
    <cellStyle name="_Index- DATA_tumkur circle CT-_Formats_-May_2011(1) 3" xfId="313"/>
    <cellStyle name="_Index- DATA_tumkur circle CT-_Formats_-May_2011(1) 4" xfId="314"/>
    <cellStyle name="_Index- DATA_tumkur circle CT-_Formats_-May_2011(1) 5" xfId="315"/>
    <cellStyle name="_Index- DATA_tumkur circle CT-_Formats_-May_2011(1) 6" xfId="316"/>
    <cellStyle name="_Interphase point readinng  AUG-10" xfId="317"/>
    <cellStyle name="_Interphase point readinng  AUG-10_ATC Loss T &amp; D Loss Feb-11 of Madhugiri Division" xfId="318"/>
    <cellStyle name="_Interphase point readinng  Sep-10" xfId="319"/>
    <cellStyle name="_Interphase point readinng  Sep-10_ATC Loss T &amp; D Loss Feb-11 of Madhugiri Division" xfId="320"/>
    <cellStyle name="_July-09 Meeting formats" xfId="321"/>
    <cellStyle name="_MD Meeting 19.02.09 Accounts" xfId="322"/>
    <cellStyle name="_MD Meeting 19.02.09 Accounts   3322" xfId="323"/>
    <cellStyle name="_MD Meeting 19.02.09 Accounts   3322 2" xfId="324"/>
    <cellStyle name="_MD Meeting 19.02.09 Accounts   3322_ATC MLK REVISED JUNE 10" xfId="325"/>
    <cellStyle name="_MD Meeting 19.02.09 Accounts   3322_ATC MLK REVISED JUNE 10 2" xfId="326"/>
    <cellStyle name="_MD Meeting 19.02.09 Accounts   3322_ATC MLK REVISED JUNE 10_ATC oct 10 hyr dn org 2003 format" xfId="327"/>
    <cellStyle name="_MD Meeting 19.02.09 Accounts   3322_ATC MLK REVISED JUNE 10_ATC_FEB__2011_hyr_dn" xfId="328"/>
    <cellStyle name="_MD Meeting 19.02.09 Accounts   3322_ATC MLK REVISED JUNE 10_ATC_FEB__2011_hyr_dn 2" xfId="329"/>
    <cellStyle name="_MD Meeting 19.02.09 Accounts   3322_ATC MLK REVISED JUNE 10_ATC_FEB__2011_hyr_dn 3" xfId="330"/>
    <cellStyle name="_MD Meeting 19.02.09 Accounts   3322_ATC MLK REVISED JUNE 10_ATC_FEB__2011_hyr_dn 4" xfId="331"/>
    <cellStyle name="_MD Meeting 19.02.09 Accounts   3322_ATC MLK REVISED JUNE 10_ATC_FEB__2011_hyr_dn 5" xfId="332"/>
    <cellStyle name="_MD Meeting 19.02.09 Accounts   3322_ATC MLK REVISED JUNE 10_ATC_FEB__2011_hyr_dn 6" xfId="333"/>
    <cellStyle name="_MD Meeting 19.02.09 Accounts   3322_ATC MLK REVISED JUNE 10_Feb-11_ATC HRR" xfId="334"/>
    <cellStyle name="_MD Meeting 19.02.09 Accounts   3322_ATC MLK REVISED JUNE 10_Feb-11_ATC HRR_Chief_off_format" xfId="335"/>
    <cellStyle name="_MD Meeting 19.02.09 Accounts   3322_ATC MLK REVISED JUNE 10_HRR ATC Dec-10 ATC" xfId="336"/>
    <cellStyle name="_MD Meeting 19.02.09 Accounts   3322_ATC MLK REVISED JUNE 10_HRR ATC Dec-10 ATC_Chief_off_format" xfId="337"/>
    <cellStyle name="_MD Meeting 19.02.09 Accounts   3322_ATC MLK REVISED JUNE 10_HRR ATC Jan-11" xfId="338"/>
    <cellStyle name="_MD Meeting 19.02.09 Accounts   3322_ATC MLK REVISED JUNE 10_HRR ATC Jan-11_Chief_off_format" xfId="339"/>
    <cellStyle name="_MD Meeting 19.02.09 Accounts   3322_ATC MLK REVISED JUNE 10_HRR March-11_ATC" xfId="340"/>
    <cellStyle name="_MD Meeting 19.02.09 Accounts   3322_ATC MLK REVISED JUNE 10_HRR March-11_ATC_Chief_off_format" xfId="341"/>
    <cellStyle name="_MD Meeting 19.02.09 Accounts   3322_ATC MLK REVISED JUNE 10_HRR Nov-10_ATC" xfId="342"/>
    <cellStyle name="_MD Meeting 19.02.09 Accounts   3322_ATC MLK REVISED JUNE 10_HYR_ATC_Jan_11_org" xfId="343"/>
    <cellStyle name="_MD Meeting 19.02.09 Accounts   3322_ATC MLK REVISED JUNE 10_HYR_ATC_Jan_11_org 2" xfId="344"/>
    <cellStyle name="_MD Meeting 19.02.09 Accounts   3322_ATC MLK REVISED JUNE 10_HYR_ATC_Jan_11_org 3" xfId="345"/>
    <cellStyle name="_MD Meeting 19.02.09 Accounts   3322_ATC MLK REVISED JUNE 10_HYR_ATC_Jan_11_org 4" xfId="346"/>
    <cellStyle name="_MD Meeting 19.02.09 Accounts   3322_ATC MLK REVISED JUNE 10_HYR_ATC_Jan_11_org 5" xfId="347"/>
    <cellStyle name="_MD Meeting 19.02.09 Accounts   3322_ATC MLK REVISED JUNE 10_HYR_ATC_Jan_11_org 6" xfId="348"/>
    <cellStyle name="_MD Meeting 19.02.09 Accounts   3322_ATC oct 10 hyr dn org 2003 format" xfId="349"/>
    <cellStyle name="_MD Meeting 19.02.09 Accounts   3322_ATC Revised june 10" xfId="350"/>
    <cellStyle name="_MD Meeting 19.02.09 Accounts   3322_ATC Revised june 10 2" xfId="351"/>
    <cellStyle name="_MD Meeting 19.02.09 Accounts   3322_ATC Revised june 10_ATC_FEB__2011_hyr_dn" xfId="352"/>
    <cellStyle name="_MD Meeting 19.02.09 Accounts   3322_ATC Revised june 10_ATC_FEB__2011_hyr_dn 2" xfId="353"/>
    <cellStyle name="_MD Meeting 19.02.09 Accounts   3322_ATC Revised june 10_ATC_FEB__2011_hyr_dn 3" xfId="354"/>
    <cellStyle name="_MD Meeting 19.02.09 Accounts   3322_ATC Revised june 10_ATC_FEB__2011_hyr_dn 4" xfId="355"/>
    <cellStyle name="_MD Meeting 19.02.09 Accounts   3322_ATC Revised june 10_ATC_FEB__2011_hyr_dn 5" xfId="356"/>
    <cellStyle name="_MD Meeting 19.02.09 Accounts   3322_ATC Revised june 10_ATC_FEB__2011_hyr_dn 6" xfId="357"/>
    <cellStyle name="_MD Meeting 19.02.09 Accounts   3322_ATC Revised june 10_HYR_ATC_Jan_11_org" xfId="358"/>
    <cellStyle name="_MD Meeting 19.02.09 Accounts   3322_ATC Revised june 10_HYR_ATC_Jan_11_org 2" xfId="359"/>
    <cellStyle name="_MD Meeting 19.02.09 Accounts   3322_ATC Revised june 10_HYR_ATC_Jan_11_org 3" xfId="360"/>
    <cellStyle name="_MD Meeting 19.02.09 Accounts   3322_ATC Revised june 10_HYR_ATC_Jan_11_org 4" xfId="361"/>
    <cellStyle name="_MD Meeting 19.02.09 Accounts   3322_ATC Revised june 10_HYR_ATC_Jan_11_org 5" xfId="362"/>
    <cellStyle name="_MD Meeting 19.02.09 Accounts   3322_ATC Revised june 10_HYR_ATC_Jan_11_org 6" xfId="363"/>
    <cellStyle name="_MD Meeting 19.02.09 Accounts   3322_ATC_FEB__2011_hyr_dn" xfId="364"/>
    <cellStyle name="_MD Meeting 19.02.09 Accounts   3322_ATC_FEB__2011_hyr_dn 2" xfId="365"/>
    <cellStyle name="_MD Meeting 19.02.09 Accounts   3322_ATC_FEB__2011_hyr_dn 3" xfId="366"/>
    <cellStyle name="_MD Meeting 19.02.09 Accounts   3322_ATC_FEB__2011_hyr_dn 4" xfId="367"/>
    <cellStyle name="_MD Meeting 19.02.09 Accounts   3322_ATC_FEB__2011_hyr_dn 5" xfId="368"/>
    <cellStyle name="_MD Meeting 19.02.09 Accounts   3322_ATC_FEB__2011_hyr_dn 6" xfId="369"/>
    <cellStyle name="_MD Meeting 19.02.09 Accounts   3322_Circle- Feb 2011 SOW P&amp;M" xfId="370"/>
    <cellStyle name="_MD Meeting 19.02.09 Accounts   3322_Circle- Feb 2011 SOW P&amp;M 2" xfId="371"/>
    <cellStyle name="_MD Meeting 19.02.09 Accounts   3322_Circle- Feb 2011 SOW P&amp;M 3" xfId="372"/>
    <cellStyle name="_MD Meeting 19.02.09 Accounts   3322_Circle- Feb 2011 SOW P&amp;M 4" xfId="373"/>
    <cellStyle name="_MD Meeting 19.02.09 Accounts   3322_Circle- Feb 2011 SOW P&amp;M 5" xfId="374"/>
    <cellStyle name="_MD Meeting 19.02.09 Accounts   3322_Circle- Feb 2011 SOW P&amp;M 6" xfId="375"/>
    <cellStyle name="_MD Meeting 19.02.09 Accounts   3322_Circle- Feb 2011 SOW P&amp;M_Copy P&amp;F Dec-2011(F)" xfId="376"/>
    <cellStyle name="_MD Meeting 19.02.09 Accounts   3322_Circle- Jan 2011 SOW P&amp;M" xfId="377"/>
    <cellStyle name="_MD Meeting 19.02.09 Accounts   3322_Circle- Jan 2011 SOW P&amp;M 2" xfId="378"/>
    <cellStyle name="_MD Meeting 19.02.09 Accounts   3322_Circle- Jan 2011 SOW P&amp;M 3" xfId="379"/>
    <cellStyle name="_MD Meeting 19.02.09 Accounts   3322_Circle- Jan 2011 SOW P&amp;M 4" xfId="380"/>
    <cellStyle name="_MD Meeting 19.02.09 Accounts   3322_Circle- Jan 2011 SOW P&amp;M 5" xfId="381"/>
    <cellStyle name="_MD Meeting 19.02.09 Accounts   3322_Circle- Jan 2011 SOW P&amp;M 6" xfId="382"/>
    <cellStyle name="_MD Meeting 19.02.09 Accounts   3322_Circle-_August_2010_SOW_P&amp;M(1)" xfId="383"/>
    <cellStyle name="_MD Meeting 19.02.09 Accounts   3322_Circle-_August_2010_SOW_P&amp;M(1) 2" xfId="384"/>
    <cellStyle name="_MD Meeting 19.02.09 Accounts   3322_Circle-_August_2010_SOW_P&amp;M(1) 3" xfId="385"/>
    <cellStyle name="_MD Meeting 19.02.09 Accounts   3322_Circle-_August_2010_SOW_P&amp;M(1) 4" xfId="386"/>
    <cellStyle name="_MD Meeting 19.02.09 Accounts   3322_Circle-_August_2010_SOW_P&amp;M(1) 5" xfId="387"/>
    <cellStyle name="_MD Meeting 19.02.09 Accounts   3322_Circle-_August_2010_SOW_P&amp;M(1) 6" xfId="388"/>
    <cellStyle name="_MD Meeting 19.02.09 Accounts   3322_Circle-_August_2010_SOW_P&amp;M(1)_Copy P&amp;F Dec-2011(F)" xfId="389"/>
    <cellStyle name="_MD Meeting 19.02.09 Accounts   3322_CTA" xfId="390"/>
    <cellStyle name="_MD Meeting 19.02.09 Accounts   3322_CTA(R)_Aug-09" xfId="391"/>
    <cellStyle name="_MD Meeting 19.02.09 Accounts   3322_CTA(R)_Aug-09_Circle- Feb 2011 SOW P&amp;M" xfId="392"/>
    <cellStyle name="_MD Meeting 19.02.09 Accounts   3322_CTA(R)_Aug-09_Circle- Feb 2011 SOW P&amp;M 2" xfId="393"/>
    <cellStyle name="_MD Meeting 19.02.09 Accounts   3322_CTA(R)_Aug-09_Circle- Feb 2011 SOW P&amp;M 3" xfId="394"/>
    <cellStyle name="_MD Meeting 19.02.09 Accounts   3322_CTA(R)_Aug-09_Circle- Feb 2011 SOW P&amp;M 4" xfId="395"/>
    <cellStyle name="_MD Meeting 19.02.09 Accounts   3322_CTA(R)_Aug-09_Circle- Feb 2011 SOW P&amp;M 5" xfId="396"/>
    <cellStyle name="_MD Meeting 19.02.09 Accounts   3322_CTA(R)_Aug-09_Circle- Feb 2011 SOW P&amp;M 6" xfId="397"/>
    <cellStyle name="_MD Meeting 19.02.09 Accounts   3322_CTA(R)_Aug-09_Circle- Feb 2011 SOW P&amp;M_Copy P&amp;F Dec-2011(F)" xfId="398"/>
    <cellStyle name="_MD Meeting 19.02.09 Accounts   3322_CTA(R)_Aug-09_Circle- Jan 2011 SOW P&amp;M" xfId="399"/>
    <cellStyle name="_MD Meeting 19.02.09 Accounts   3322_CTA(R)_Aug-09_Circle- Jan 2011 SOW P&amp;M 2" xfId="400"/>
    <cellStyle name="_MD Meeting 19.02.09 Accounts   3322_CTA(R)_Aug-09_Circle- Jan 2011 SOW P&amp;M 3" xfId="401"/>
    <cellStyle name="_MD Meeting 19.02.09 Accounts   3322_CTA(R)_Aug-09_Circle- Jan 2011 SOW P&amp;M 4" xfId="402"/>
    <cellStyle name="_MD Meeting 19.02.09 Accounts   3322_CTA(R)_Aug-09_Circle- Jan 2011 SOW P&amp;M 5" xfId="403"/>
    <cellStyle name="_MD Meeting 19.02.09 Accounts   3322_CTA(R)_Aug-09_Circle- Jan 2011 SOW P&amp;M 6" xfId="404"/>
    <cellStyle name="_MD Meeting 19.02.09 Accounts   3322_CTA(R)_Aug-09_Circle-_August_2010_SOW_P&amp;M(1)" xfId="405"/>
    <cellStyle name="_MD Meeting 19.02.09 Accounts   3322_CTA(R)_Aug-09_Circle-_August_2010_SOW_P&amp;M(1) 2" xfId="406"/>
    <cellStyle name="_MD Meeting 19.02.09 Accounts   3322_CTA(R)_Aug-09_Circle-_August_2010_SOW_P&amp;M(1) 3" xfId="407"/>
    <cellStyle name="_MD Meeting 19.02.09 Accounts   3322_CTA(R)_Aug-09_Circle-_August_2010_SOW_P&amp;M(1) 4" xfId="408"/>
    <cellStyle name="_MD Meeting 19.02.09 Accounts   3322_CTA(R)_Aug-09_Circle-_August_2010_SOW_P&amp;M(1) 5" xfId="409"/>
    <cellStyle name="_MD Meeting 19.02.09 Accounts   3322_CTA(R)_Aug-09_Circle-_August_2010_SOW_P&amp;M(1) 6" xfId="410"/>
    <cellStyle name="_MD Meeting 19.02.09 Accounts   3322_CTA(R)_Aug-09_Circle-_August_2010_SOW_P&amp;M(1)_Copy P&amp;F Dec-2011(F)" xfId="411"/>
    <cellStyle name="_MD Meeting 19.02.09 Accounts   3322_CTA(R)_Aug-09_P&amp;F Zone" xfId="412"/>
    <cellStyle name="_MD Meeting 19.02.09 Accounts   3322_CTA(R)_Aug-09_P&amp;F Zone 2" xfId="413"/>
    <cellStyle name="_MD Meeting 19.02.09 Accounts   3322_CTA(R)_Aug-09_P&amp;F Zone 3" xfId="414"/>
    <cellStyle name="_MD Meeting 19.02.09 Accounts   3322_CTA(R)_Aug-09_P&amp;F Zone 4" xfId="415"/>
    <cellStyle name="_MD Meeting 19.02.09 Accounts   3322_CTA(R)_Aug-09_P&amp;F Zone 5" xfId="416"/>
    <cellStyle name="_MD Meeting 19.02.09 Accounts   3322_CTA(R)_Aug-09_P&amp;F Zone 6" xfId="417"/>
    <cellStyle name="_MD Meeting 19.02.09 Accounts   3322_CTA(R)_Aug-09_Revise-CTA(NF, Spill OVer Works)." xfId="418"/>
    <cellStyle name="_MD Meeting 19.02.09 Accounts   3322_CTA(R)_Aug-09_Revise-CTA(NF, Spill OVer Works). 2" xfId="419"/>
    <cellStyle name="_MD Meeting 19.02.09 Accounts   3322_CTA(R)_Aug-09_Revise-CTA(NF, Spill OVer Works). 3" xfId="420"/>
    <cellStyle name="_MD Meeting 19.02.09 Accounts   3322_CTA(R)_Aug-09_Revise-CTA(NF, Spill OVer Works). 4" xfId="421"/>
    <cellStyle name="_MD Meeting 19.02.09 Accounts   3322_CTA(R)_Aug-09_Revise-CTA(NF, Spill OVer Works). 5" xfId="422"/>
    <cellStyle name="_MD Meeting 19.02.09 Accounts   3322_CTA(R)_Aug-09_Revise-CTA(NF, Spill OVer Works). 6" xfId="423"/>
    <cellStyle name="_MD Meeting 19.02.09 Accounts   3322_CTA_Circle- Feb 2011 SOW P&amp;M" xfId="424"/>
    <cellStyle name="_MD Meeting 19.02.09 Accounts   3322_CTA_Circle- Feb 2011 SOW P&amp;M 2" xfId="425"/>
    <cellStyle name="_MD Meeting 19.02.09 Accounts   3322_CTA_Circle- Feb 2011 SOW P&amp;M 3" xfId="426"/>
    <cellStyle name="_MD Meeting 19.02.09 Accounts   3322_CTA_Circle- Feb 2011 SOW P&amp;M 4" xfId="427"/>
    <cellStyle name="_MD Meeting 19.02.09 Accounts   3322_CTA_Circle- Feb 2011 SOW P&amp;M 5" xfId="428"/>
    <cellStyle name="_MD Meeting 19.02.09 Accounts   3322_CTA_Circle- Feb 2011 SOW P&amp;M 6" xfId="429"/>
    <cellStyle name="_MD Meeting 19.02.09 Accounts   3322_CTA_Circle- Feb 2011 SOW P&amp;M_Copy P&amp;F Dec-2011(F)" xfId="430"/>
    <cellStyle name="_MD Meeting 19.02.09 Accounts   3322_CTA_Circle- Jan 2011 SOW P&amp;M" xfId="431"/>
    <cellStyle name="_MD Meeting 19.02.09 Accounts   3322_CTA_Circle- Jan 2011 SOW P&amp;M 2" xfId="432"/>
    <cellStyle name="_MD Meeting 19.02.09 Accounts   3322_CTA_Circle- Jan 2011 SOW P&amp;M 3" xfId="433"/>
    <cellStyle name="_MD Meeting 19.02.09 Accounts   3322_CTA_Circle- Jan 2011 SOW P&amp;M 4" xfId="434"/>
    <cellStyle name="_MD Meeting 19.02.09 Accounts   3322_CTA_Circle- Jan 2011 SOW P&amp;M 5" xfId="435"/>
    <cellStyle name="_MD Meeting 19.02.09 Accounts   3322_CTA_Circle- Jan 2011 SOW P&amp;M 6" xfId="436"/>
    <cellStyle name="_MD Meeting 19.02.09 Accounts   3322_CTA_Circle-_August_2010_SOW_P&amp;M(1)" xfId="437"/>
    <cellStyle name="_MD Meeting 19.02.09 Accounts   3322_CTA_Circle-_August_2010_SOW_P&amp;M(1) 2" xfId="438"/>
    <cellStyle name="_MD Meeting 19.02.09 Accounts   3322_CTA_Circle-_August_2010_SOW_P&amp;M(1) 3" xfId="439"/>
    <cellStyle name="_MD Meeting 19.02.09 Accounts   3322_CTA_Circle-_August_2010_SOW_P&amp;M(1) 4" xfId="440"/>
    <cellStyle name="_MD Meeting 19.02.09 Accounts   3322_CTA_Circle-_August_2010_SOW_P&amp;M(1) 5" xfId="441"/>
    <cellStyle name="_MD Meeting 19.02.09 Accounts   3322_CTA_Circle-_August_2010_SOW_P&amp;M(1) 6" xfId="442"/>
    <cellStyle name="_MD Meeting 19.02.09 Accounts   3322_CTA_Circle-_August_2010_SOW_P&amp;M(1)_Copy P&amp;F Dec-2011(F)" xfId="443"/>
    <cellStyle name="_MD Meeting 19.02.09 Accounts   3322_CTA_P&amp;F Zone" xfId="444"/>
    <cellStyle name="_MD Meeting 19.02.09 Accounts   3322_CTA_P&amp;F Zone 2" xfId="445"/>
    <cellStyle name="_MD Meeting 19.02.09 Accounts   3322_CTA_P&amp;F Zone 3" xfId="446"/>
    <cellStyle name="_MD Meeting 19.02.09 Accounts   3322_CTA_P&amp;F Zone 4" xfId="447"/>
    <cellStyle name="_MD Meeting 19.02.09 Accounts   3322_CTA_P&amp;F Zone 5" xfId="448"/>
    <cellStyle name="_MD Meeting 19.02.09 Accounts   3322_CTA_P&amp;F Zone 6" xfId="449"/>
    <cellStyle name="_MD Meeting 19.02.09 Accounts   3322_CTA_Revise-CTA(NF, Spill OVer Works)." xfId="450"/>
    <cellStyle name="_MD Meeting 19.02.09 Accounts   3322_CTA_Revise-CTA(NF, Spill OVer Works). 2" xfId="451"/>
    <cellStyle name="_MD Meeting 19.02.09 Accounts   3322_CTA_Revise-CTA(NF, Spill OVer Works). 3" xfId="452"/>
    <cellStyle name="_MD Meeting 19.02.09 Accounts   3322_CTA_Revise-CTA(NF, Spill OVer Works). 4" xfId="453"/>
    <cellStyle name="_MD Meeting 19.02.09 Accounts   3322_CTA_Revise-CTA(NF, Spill OVer Works). 5" xfId="454"/>
    <cellStyle name="_MD Meeting 19.02.09 Accounts   3322_CTA_Revise-CTA(NF, Spill OVer Works). 6" xfId="455"/>
    <cellStyle name="_MD Meeting 19.02.09 Accounts   3322_Division_wise_capex_works_se-dvg(1)" xfId="456"/>
    <cellStyle name="_MD Meeting 19.02.09 Accounts   3322_Feb-11_ATC HRR" xfId="457"/>
    <cellStyle name="_MD Meeting 19.02.09 Accounts   3322_Feb-11_ATC HRR_Chief_off_format" xfId="458"/>
    <cellStyle name="_MD Meeting 19.02.09 Accounts   3322_Feederwise_ATC CLK" xfId="459"/>
    <cellStyle name="_MD Meeting 19.02.09 Accounts   3322_Feederwise_ATC CLK 2" xfId="460"/>
    <cellStyle name="_MD Meeting 19.02.09 Accounts   3322_Feederwise_ATC CLK_ATC_FEB__2011_hyr_dn" xfId="461"/>
    <cellStyle name="_MD Meeting 19.02.09 Accounts   3322_Feederwise_ATC CLK_ATC_FEB__2011_hyr_dn 2" xfId="462"/>
    <cellStyle name="_MD Meeting 19.02.09 Accounts   3322_Feederwise_ATC CLK_ATC_FEB__2011_hyr_dn 3" xfId="463"/>
    <cellStyle name="_MD Meeting 19.02.09 Accounts   3322_Feederwise_ATC CLK_ATC_FEB__2011_hyr_dn 4" xfId="464"/>
    <cellStyle name="_MD Meeting 19.02.09 Accounts   3322_Feederwise_ATC CLK_ATC_FEB__2011_hyr_dn 5" xfId="465"/>
    <cellStyle name="_MD Meeting 19.02.09 Accounts   3322_Feederwise_ATC CLK_ATC_FEB__2011_hyr_dn 6" xfId="466"/>
    <cellStyle name="_MD Meeting 19.02.09 Accounts   3322_Feederwise_ATC CLK_HYR_ATC_Jan_11_org" xfId="467"/>
    <cellStyle name="_MD Meeting 19.02.09 Accounts   3322_Feederwise_ATC CLK_HYR_ATC_Jan_11_org 2" xfId="468"/>
    <cellStyle name="_MD Meeting 19.02.09 Accounts   3322_Feederwise_ATC CLK_HYR_ATC_Jan_11_org 3" xfId="469"/>
    <cellStyle name="_MD Meeting 19.02.09 Accounts   3322_Feederwise_ATC CLK_HYR_ATC_Jan_11_org 4" xfId="470"/>
    <cellStyle name="_MD Meeting 19.02.09 Accounts   3322_Feederwise_ATC CLK_HYR_ATC_Jan_11_org 5" xfId="471"/>
    <cellStyle name="_MD Meeting 19.02.09 Accounts   3322_Feederwise_ATC CLK_HYR_ATC_Jan_11_org 6" xfId="472"/>
    <cellStyle name="_MD Meeting 19.02.09 Accounts   3322_Feederwise_ATC_AUG-10 (5)" xfId="473"/>
    <cellStyle name="_MD Meeting 19.02.09 Accounts   3322_Feederwise_ATC_AUG-10 (5) 2" xfId="474"/>
    <cellStyle name="_MD Meeting 19.02.09 Accounts   3322_Feederwise_ATC_AUG-10 (5)_ATC_FEB__2011_hyr_dn" xfId="475"/>
    <cellStyle name="_MD Meeting 19.02.09 Accounts   3322_Feederwise_ATC_AUG-10 (5)_ATC_FEB__2011_hyr_dn 2" xfId="476"/>
    <cellStyle name="_MD Meeting 19.02.09 Accounts   3322_Feederwise_ATC_AUG-10 (5)_ATC_FEB__2011_hyr_dn 3" xfId="477"/>
    <cellStyle name="_MD Meeting 19.02.09 Accounts   3322_Feederwise_ATC_AUG-10 (5)_ATC_FEB__2011_hyr_dn 4" xfId="478"/>
    <cellStyle name="_MD Meeting 19.02.09 Accounts   3322_Feederwise_ATC_AUG-10 (5)_ATC_FEB__2011_hyr_dn 5" xfId="479"/>
    <cellStyle name="_MD Meeting 19.02.09 Accounts   3322_Feederwise_ATC_AUG-10 (5)_ATC_FEB__2011_hyr_dn 6" xfId="480"/>
    <cellStyle name="_MD Meeting 19.02.09 Accounts   3322_HRR ATC Dec-10 ATC" xfId="481"/>
    <cellStyle name="_MD Meeting 19.02.09 Accounts   3322_HRR ATC Dec-10 ATC_Chief_off_format" xfId="482"/>
    <cellStyle name="_MD Meeting 19.02.09 Accounts   3322_HRR ATC Jan-11" xfId="483"/>
    <cellStyle name="_MD Meeting 19.02.09 Accounts   3322_HRR ATC Jan-11_Chief_off_format" xfId="484"/>
    <cellStyle name="_MD Meeting 19.02.09 Accounts   3322_HRR March-11_ATC" xfId="485"/>
    <cellStyle name="_MD Meeting 19.02.09 Accounts   3322_HRR March-11_ATC_Chief_off_format" xfId="486"/>
    <cellStyle name="_MD Meeting 19.02.09 Accounts   3322_HRR Nov-10_ATC" xfId="487"/>
    <cellStyle name="_MD Meeting 19.02.09 Accounts   3322_HYR_ATC_Jan_11_org" xfId="488"/>
    <cellStyle name="_MD Meeting 19.02.09 Accounts   3322_HYR_ATC_Jan_11_org 2" xfId="489"/>
    <cellStyle name="_MD Meeting 19.02.09 Accounts   3322_HYR_ATC_Jan_11_org 3" xfId="490"/>
    <cellStyle name="_MD Meeting 19.02.09 Accounts   3322_HYR_ATC_Jan_11_org 4" xfId="491"/>
    <cellStyle name="_MD Meeting 19.02.09 Accounts   3322_HYR_ATC_Jan_11_org 5" xfId="492"/>
    <cellStyle name="_MD Meeting 19.02.09 Accounts   3322_HYR_ATC_Jan_11_org 6" xfId="493"/>
    <cellStyle name="_MD Meeting 19.02.09 Accounts   3322_P&amp;F Zone" xfId="494"/>
    <cellStyle name="_MD Meeting 19.02.09 Accounts   3322_P&amp;F Zone 2" xfId="495"/>
    <cellStyle name="_MD Meeting 19.02.09 Accounts   3322_P&amp;F Zone 3" xfId="496"/>
    <cellStyle name="_MD Meeting 19.02.09 Accounts   3322_P&amp;F Zone 4" xfId="497"/>
    <cellStyle name="_MD Meeting 19.02.09 Accounts   3322_P&amp;F Zone 5" xfId="498"/>
    <cellStyle name="_MD Meeting 19.02.09 Accounts   3322_P&amp;F Zone 6" xfId="499"/>
    <cellStyle name="_MD Meeting 19.02.09 Accounts   3322_Revise-CTA(NF, Spill OVer Works)." xfId="500"/>
    <cellStyle name="_MD Meeting 19.02.09 Accounts   3322_Revise-CTA(NF, Spill OVer Works). 2" xfId="501"/>
    <cellStyle name="_MD Meeting 19.02.09 Accounts   3322_Revise-CTA(NF, Spill OVer Works). 3" xfId="502"/>
    <cellStyle name="_MD Meeting 19.02.09 Accounts   3322_Revise-CTA(NF, Spill OVer Works). 4" xfId="503"/>
    <cellStyle name="_MD Meeting 19.02.09 Accounts   3322_Revise-CTA(NF, Spill OVer Works). 5" xfId="504"/>
    <cellStyle name="_MD Meeting 19.02.09 Accounts   3322_Revise-CTA(NF, Spill OVer Works). 6" xfId="505"/>
    <cellStyle name="_MD Meeting 19.02.09 Accounts 2" xfId="506"/>
    <cellStyle name="_MD Meeting 19.02.09 Accounts_ATC MLK REVISED JUNE 10" xfId="507"/>
    <cellStyle name="_MD Meeting 19.02.09 Accounts_ATC MLK REVISED JUNE 10 2" xfId="508"/>
    <cellStyle name="_MD Meeting 19.02.09 Accounts_ATC MLK REVISED JUNE 10_ATC oct 10 hyr dn org 2003 format" xfId="509"/>
    <cellStyle name="_MD Meeting 19.02.09 Accounts_ATC MLK REVISED JUNE 10_ATC_FEB__2011_hyr_dn" xfId="510"/>
    <cellStyle name="_MD Meeting 19.02.09 Accounts_ATC MLK REVISED JUNE 10_ATC_FEB__2011_hyr_dn 2" xfId="511"/>
    <cellStyle name="_MD Meeting 19.02.09 Accounts_ATC MLK REVISED JUNE 10_ATC_FEB__2011_hyr_dn 3" xfId="512"/>
    <cellStyle name="_MD Meeting 19.02.09 Accounts_ATC MLK REVISED JUNE 10_ATC_FEB__2011_hyr_dn 4" xfId="513"/>
    <cellStyle name="_MD Meeting 19.02.09 Accounts_ATC MLK REVISED JUNE 10_ATC_FEB__2011_hyr_dn 5" xfId="514"/>
    <cellStyle name="_MD Meeting 19.02.09 Accounts_ATC MLK REVISED JUNE 10_ATC_FEB__2011_hyr_dn 6" xfId="515"/>
    <cellStyle name="_MD Meeting 19.02.09 Accounts_ATC MLK REVISED JUNE 10_Feb-11_ATC HRR" xfId="516"/>
    <cellStyle name="_MD Meeting 19.02.09 Accounts_ATC MLK REVISED JUNE 10_Feb-11_ATC HRR_Chief_off_format" xfId="517"/>
    <cellStyle name="_MD Meeting 19.02.09 Accounts_ATC MLK REVISED JUNE 10_HRR ATC Dec-10 ATC" xfId="518"/>
    <cellStyle name="_MD Meeting 19.02.09 Accounts_ATC MLK REVISED JUNE 10_HRR ATC Dec-10 ATC_Chief_off_format" xfId="519"/>
    <cellStyle name="_MD Meeting 19.02.09 Accounts_ATC MLK REVISED JUNE 10_HRR ATC Jan-11" xfId="520"/>
    <cellStyle name="_MD Meeting 19.02.09 Accounts_ATC MLK REVISED JUNE 10_HRR ATC Jan-11_Chief_off_format" xfId="521"/>
    <cellStyle name="_MD Meeting 19.02.09 Accounts_ATC MLK REVISED JUNE 10_HRR March-11_ATC" xfId="522"/>
    <cellStyle name="_MD Meeting 19.02.09 Accounts_ATC MLK REVISED JUNE 10_HRR March-11_ATC_Chief_off_format" xfId="523"/>
    <cellStyle name="_MD Meeting 19.02.09 Accounts_ATC MLK REVISED JUNE 10_HRR Nov-10_ATC" xfId="524"/>
    <cellStyle name="_MD Meeting 19.02.09 Accounts_ATC MLK REVISED JUNE 10_HYR_ATC_Jan_11_org" xfId="525"/>
    <cellStyle name="_MD Meeting 19.02.09 Accounts_ATC MLK REVISED JUNE 10_HYR_ATC_Jan_11_org 2" xfId="526"/>
    <cellStyle name="_MD Meeting 19.02.09 Accounts_ATC MLK REVISED JUNE 10_HYR_ATC_Jan_11_org 3" xfId="527"/>
    <cellStyle name="_MD Meeting 19.02.09 Accounts_ATC MLK REVISED JUNE 10_HYR_ATC_Jan_11_org 4" xfId="528"/>
    <cellStyle name="_MD Meeting 19.02.09 Accounts_ATC MLK REVISED JUNE 10_HYR_ATC_Jan_11_org 5" xfId="529"/>
    <cellStyle name="_MD Meeting 19.02.09 Accounts_ATC MLK REVISED JUNE 10_HYR_ATC_Jan_11_org 6" xfId="530"/>
    <cellStyle name="_MD Meeting 19.02.09 Accounts_ATC oct 10 hyr dn org 2003 format" xfId="531"/>
    <cellStyle name="_MD Meeting 19.02.09 Accounts_ATC Revised june 10" xfId="532"/>
    <cellStyle name="_MD Meeting 19.02.09 Accounts_ATC Revised june 10 2" xfId="533"/>
    <cellStyle name="_MD Meeting 19.02.09 Accounts_ATC Revised june 10_ATC_FEB__2011_hyr_dn" xfId="534"/>
    <cellStyle name="_MD Meeting 19.02.09 Accounts_ATC Revised june 10_ATC_FEB__2011_hyr_dn 2" xfId="535"/>
    <cellStyle name="_MD Meeting 19.02.09 Accounts_ATC Revised june 10_ATC_FEB__2011_hyr_dn 3" xfId="536"/>
    <cellStyle name="_MD Meeting 19.02.09 Accounts_ATC Revised june 10_ATC_FEB__2011_hyr_dn 4" xfId="537"/>
    <cellStyle name="_MD Meeting 19.02.09 Accounts_ATC Revised june 10_ATC_FEB__2011_hyr_dn 5" xfId="538"/>
    <cellStyle name="_MD Meeting 19.02.09 Accounts_ATC Revised june 10_ATC_FEB__2011_hyr_dn 6" xfId="539"/>
    <cellStyle name="_MD Meeting 19.02.09 Accounts_ATC Revised june 10_HYR_ATC_Jan_11_org" xfId="540"/>
    <cellStyle name="_MD Meeting 19.02.09 Accounts_ATC Revised june 10_HYR_ATC_Jan_11_org 2" xfId="541"/>
    <cellStyle name="_MD Meeting 19.02.09 Accounts_ATC Revised june 10_HYR_ATC_Jan_11_org 3" xfId="542"/>
    <cellStyle name="_MD Meeting 19.02.09 Accounts_ATC Revised june 10_HYR_ATC_Jan_11_org 4" xfId="543"/>
    <cellStyle name="_MD Meeting 19.02.09 Accounts_ATC Revised june 10_HYR_ATC_Jan_11_org 5" xfId="544"/>
    <cellStyle name="_MD Meeting 19.02.09 Accounts_ATC Revised june 10_HYR_ATC_Jan_11_org 6" xfId="545"/>
    <cellStyle name="_MD Meeting 19.02.09 Accounts_ATC_FEB__2011_hyr_dn" xfId="546"/>
    <cellStyle name="_MD Meeting 19.02.09 Accounts_ATC_FEB__2011_hyr_dn 2" xfId="547"/>
    <cellStyle name="_MD Meeting 19.02.09 Accounts_ATC_FEB__2011_hyr_dn 3" xfId="548"/>
    <cellStyle name="_MD Meeting 19.02.09 Accounts_ATC_FEB__2011_hyr_dn 4" xfId="549"/>
    <cellStyle name="_MD Meeting 19.02.09 Accounts_ATC_FEB__2011_hyr_dn 5" xfId="550"/>
    <cellStyle name="_MD Meeting 19.02.09 Accounts_ATC_FEB__2011_hyr_dn 6" xfId="551"/>
    <cellStyle name="_MD Meeting 19.02.09 Accounts_Circle- Feb 2011 SOW P&amp;M" xfId="552"/>
    <cellStyle name="_MD Meeting 19.02.09 Accounts_Circle- Feb 2011 SOW P&amp;M 2" xfId="553"/>
    <cellStyle name="_MD Meeting 19.02.09 Accounts_Circle- Feb 2011 SOW P&amp;M 3" xfId="554"/>
    <cellStyle name="_MD Meeting 19.02.09 Accounts_Circle- Feb 2011 SOW P&amp;M 4" xfId="555"/>
    <cellStyle name="_MD Meeting 19.02.09 Accounts_Circle- Feb 2011 SOW P&amp;M 5" xfId="556"/>
    <cellStyle name="_MD Meeting 19.02.09 Accounts_Circle- Feb 2011 SOW P&amp;M 6" xfId="557"/>
    <cellStyle name="_MD Meeting 19.02.09 Accounts_Circle- Feb 2011 SOW P&amp;M_Copy P&amp;F Dec-2011(F)" xfId="558"/>
    <cellStyle name="_MD Meeting 19.02.09 Accounts_Circle- Jan 2011 SOW P&amp;M" xfId="559"/>
    <cellStyle name="_MD Meeting 19.02.09 Accounts_Circle- Jan 2011 SOW P&amp;M 2" xfId="560"/>
    <cellStyle name="_MD Meeting 19.02.09 Accounts_Circle- Jan 2011 SOW P&amp;M 3" xfId="561"/>
    <cellStyle name="_MD Meeting 19.02.09 Accounts_Circle- Jan 2011 SOW P&amp;M 4" xfId="562"/>
    <cellStyle name="_MD Meeting 19.02.09 Accounts_Circle- Jan 2011 SOW P&amp;M 5" xfId="563"/>
    <cellStyle name="_MD Meeting 19.02.09 Accounts_Circle- Jan 2011 SOW P&amp;M 6" xfId="564"/>
    <cellStyle name="_MD Meeting 19.02.09 Accounts_Circle-_August_2010_SOW_P&amp;M(1)" xfId="565"/>
    <cellStyle name="_MD Meeting 19.02.09 Accounts_Circle-_August_2010_SOW_P&amp;M(1) 2" xfId="566"/>
    <cellStyle name="_MD Meeting 19.02.09 Accounts_Circle-_August_2010_SOW_P&amp;M(1) 3" xfId="567"/>
    <cellStyle name="_MD Meeting 19.02.09 Accounts_Circle-_August_2010_SOW_P&amp;M(1) 4" xfId="568"/>
    <cellStyle name="_MD Meeting 19.02.09 Accounts_Circle-_August_2010_SOW_P&amp;M(1) 5" xfId="569"/>
    <cellStyle name="_MD Meeting 19.02.09 Accounts_Circle-_August_2010_SOW_P&amp;M(1) 6" xfId="570"/>
    <cellStyle name="_MD Meeting 19.02.09 Accounts_Circle-_August_2010_SOW_P&amp;M(1)_Copy P&amp;F Dec-2011(F)" xfId="571"/>
    <cellStyle name="_MD Meeting 19.02.09 Accounts_CTA" xfId="572"/>
    <cellStyle name="_MD Meeting 19.02.09 Accounts_CTA(R)_Aug-09" xfId="573"/>
    <cellStyle name="_MD Meeting 19.02.09 Accounts_CTA(R)_Aug-09_Circle- Feb 2011 SOW P&amp;M" xfId="574"/>
    <cellStyle name="_MD Meeting 19.02.09 Accounts_CTA(R)_Aug-09_Circle- Feb 2011 SOW P&amp;M 2" xfId="575"/>
    <cellStyle name="_MD Meeting 19.02.09 Accounts_CTA(R)_Aug-09_Circle- Feb 2011 SOW P&amp;M 3" xfId="576"/>
    <cellStyle name="_MD Meeting 19.02.09 Accounts_CTA(R)_Aug-09_Circle- Feb 2011 SOW P&amp;M 4" xfId="577"/>
    <cellStyle name="_MD Meeting 19.02.09 Accounts_CTA(R)_Aug-09_Circle- Feb 2011 SOW P&amp;M 5" xfId="578"/>
    <cellStyle name="_MD Meeting 19.02.09 Accounts_CTA(R)_Aug-09_Circle- Feb 2011 SOW P&amp;M 6" xfId="579"/>
    <cellStyle name="_MD Meeting 19.02.09 Accounts_CTA(R)_Aug-09_Circle- Feb 2011 SOW P&amp;M_Copy P&amp;F Dec-2011(F)" xfId="580"/>
    <cellStyle name="_MD Meeting 19.02.09 Accounts_CTA(R)_Aug-09_Circle- Jan 2011 SOW P&amp;M" xfId="581"/>
    <cellStyle name="_MD Meeting 19.02.09 Accounts_CTA(R)_Aug-09_Circle- Jan 2011 SOW P&amp;M 2" xfId="582"/>
    <cellStyle name="_MD Meeting 19.02.09 Accounts_CTA(R)_Aug-09_Circle- Jan 2011 SOW P&amp;M 3" xfId="583"/>
    <cellStyle name="_MD Meeting 19.02.09 Accounts_CTA(R)_Aug-09_Circle- Jan 2011 SOW P&amp;M 4" xfId="584"/>
    <cellStyle name="_MD Meeting 19.02.09 Accounts_CTA(R)_Aug-09_Circle- Jan 2011 SOW P&amp;M 5" xfId="585"/>
    <cellStyle name="_MD Meeting 19.02.09 Accounts_CTA(R)_Aug-09_Circle- Jan 2011 SOW P&amp;M 6" xfId="586"/>
    <cellStyle name="_MD Meeting 19.02.09 Accounts_CTA(R)_Aug-09_Circle-_August_2010_SOW_P&amp;M(1)" xfId="587"/>
    <cellStyle name="_MD Meeting 19.02.09 Accounts_CTA(R)_Aug-09_Circle-_August_2010_SOW_P&amp;M(1) 2" xfId="588"/>
    <cellStyle name="_MD Meeting 19.02.09 Accounts_CTA(R)_Aug-09_Circle-_August_2010_SOW_P&amp;M(1) 3" xfId="589"/>
    <cellStyle name="_MD Meeting 19.02.09 Accounts_CTA(R)_Aug-09_Circle-_August_2010_SOW_P&amp;M(1) 4" xfId="590"/>
    <cellStyle name="_MD Meeting 19.02.09 Accounts_CTA(R)_Aug-09_Circle-_August_2010_SOW_P&amp;M(1) 5" xfId="591"/>
    <cellStyle name="_MD Meeting 19.02.09 Accounts_CTA(R)_Aug-09_Circle-_August_2010_SOW_P&amp;M(1) 6" xfId="592"/>
    <cellStyle name="_MD Meeting 19.02.09 Accounts_CTA(R)_Aug-09_Circle-_August_2010_SOW_P&amp;M(1)_Copy P&amp;F Dec-2011(F)" xfId="593"/>
    <cellStyle name="_MD Meeting 19.02.09 Accounts_CTA(R)_Aug-09_P&amp;F Zone" xfId="594"/>
    <cellStyle name="_MD Meeting 19.02.09 Accounts_CTA(R)_Aug-09_P&amp;F Zone 2" xfId="595"/>
    <cellStyle name="_MD Meeting 19.02.09 Accounts_CTA(R)_Aug-09_P&amp;F Zone 3" xfId="596"/>
    <cellStyle name="_MD Meeting 19.02.09 Accounts_CTA(R)_Aug-09_P&amp;F Zone 4" xfId="597"/>
    <cellStyle name="_MD Meeting 19.02.09 Accounts_CTA(R)_Aug-09_P&amp;F Zone 5" xfId="598"/>
    <cellStyle name="_MD Meeting 19.02.09 Accounts_CTA(R)_Aug-09_P&amp;F Zone 6" xfId="599"/>
    <cellStyle name="_MD Meeting 19.02.09 Accounts_CTA(R)_Aug-09_Revise-CTA(NF, Spill OVer Works)." xfId="600"/>
    <cellStyle name="_MD Meeting 19.02.09 Accounts_CTA(R)_Aug-09_Revise-CTA(NF, Spill OVer Works). 2" xfId="601"/>
    <cellStyle name="_MD Meeting 19.02.09 Accounts_CTA(R)_Aug-09_Revise-CTA(NF, Spill OVer Works). 3" xfId="602"/>
    <cellStyle name="_MD Meeting 19.02.09 Accounts_CTA(R)_Aug-09_Revise-CTA(NF, Spill OVer Works). 4" xfId="603"/>
    <cellStyle name="_MD Meeting 19.02.09 Accounts_CTA(R)_Aug-09_Revise-CTA(NF, Spill OVer Works). 5" xfId="604"/>
    <cellStyle name="_MD Meeting 19.02.09 Accounts_CTA(R)_Aug-09_Revise-CTA(NF, Spill OVer Works). 6" xfId="605"/>
    <cellStyle name="_MD Meeting 19.02.09 Accounts_CTA_Circle- Feb 2011 SOW P&amp;M" xfId="606"/>
    <cellStyle name="_MD Meeting 19.02.09 Accounts_CTA_Circle- Feb 2011 SOW P&amp;M 2" xfId="607"/>
    <cellStyle name="_MD Meeting 19.02.09 Accounts_CTA_Circle- Feb 2011 SOW P&amp;M 3" xfId="608"/>
    <cellStyle name="_MD Meeting 19.02.09 Accounts_CTA_Circle- Feb 2011 SOW P&amp;M 4" xfId="609"/>
    <cellStyle name="_MD Meeting 19.02.09 Accounts_CTA_Circle- Feb 2011 SOW P&amp;M 5" xfId="610"/>
    <cellStyle name="_MD Meeting 19.02.09 Accounts_CTA_Circle- Feb 2011 SOW P&amp;M 6" xfId="611"/>
    <cellStyle name="_MD Meeting 19.02.09 Accounts_CTA_Circle- Feb 2011 SOW P&amp;M_Copy P&amp;F Dec-2011(F)" xfId="612"/>
    <cellStyle name="_MD Meeting 19.02.09 Accounts_CTA_Circle- Jan 2011 SOW P&amp;M" xfId="613"/>
    <cellStyle name="_MD Meeting 19.02.09 Accounts_CTA_Circle- Jan 2011 SOW P&amp;M 2" xfId="614"/>
    <cellStyle name="_MD Meeting 19.02.09 Accounts_CTA_Circle- Jan 2011 SOW P&amp;M 3" xfId="615"/>
    <cellStyle name="_MD Meeting 19.02.09 Accounts_CTA_Circle- Jan 2011 SOW P&amp;M 4" xfId="616"/>
    <cellStyle name="_MD Meeting 19.02.09 Accounts_CTA_Circle- Jan 2011 SOW P&amp;M 5" xfId="617"/>
    <cellStyle name="_MD Meeting 19.02.09 Accounts_CTA_Circle- Jan 2011 SOW P&amp;M 6" xfId="618"/>
    <cellStyle name="_MD Meeting 19.02.09 Accounts_CTA_Circle-_August_2010_SOW_P&amp;M(1)" xfId="619"/>
    <cellStyle name="_MD Meeting 19.02.09 Accounts_CTA_Circle-_August_2010_SOW_P&amp;M(1) 2" xfId="620"/>
    <cellStyle name="_MD Meeting 19.02.09 Accounts_CTA_Circle-_August_2010_SOW_P&amp;M(1) 3" xfId="621"/>
    <cellStyle name="_MD Meeting 19.02.09 Accounts_CTA_Circle-_August_2010_SOW_P&amp;M(1) 4" xfId="622"/>
    <cellStyle name="_MD Meeting 19.02.09 Accounts_CTA_Circle-_August_2010_SOW_P&amp;M(1) 5" xfId="623"/>
    <cellStyle name="_MD Meeting 19.02.09 Accounts_CTA_Circle-_August_2010_SOW_P&amp;M(1) 6" xfId="624"/>
    <cellStyle name="_MD Meeting 19.02.09 Accounts_CTA_Circle-_August_2010_SOW_P&amp;M(1)_Copy P&amp;F Dec-2011(F)" xfId="625"/>
    <cellStyle name="_MD Meeting 19.02.09 Accounts_CTA_P&amp;F Zone" xfId="626"/>
    <cellStyle name="_MD Meeting 19.02.09 Accounts_CTA_P&amp;F Zone 2" xfId="627"/>
    <cellStyle name="_MD Meeting 19.02.09 Accounts_CTA_P&amp;F Zone 3" xfId="628"/>
    <cellStyle name="_MD Meeting 19.02.09 Accounts_CTA_P&amp;F Zone 4" xfId="629"/>
    <cellStyle name="_MD Meeting 19.02.09 Accounts_CTA_P&amp;F Zone 5" xfId="630"/>
    <cellStyle name="_MD Meeting 19.02.09 Accounts_CTA_P&amp;F Zone 6" xfId="631"/>
    <cellStyle name="_MD Meeting 19.02.09 Accounts_CTA_Revise-CTA(NF, Spill OVer Works)." xfId="632"/>
    <cellStyle name="_MD Meeting 19.02.09 Accounts_CTA_Revise-CTA(NF, Spill OVer Works). 2" xfId="633"/>
    <cellStyle name="_MD Meeting 19.02.09 Accounts_CTA_Revise-CTA(NF, Spill OVer Works). 3" xfId="634"/>
    <cellStyle name="_MD Meeting 19.02.09 Accounts_CTA_Revise-CTA(NF, Spill OVer Works). 4" xfId="635"/>
    <cellStyle name="_MD Meeting 19.02.09 Accounts_CTA_Revise-CTA(NF, Spill OVer Works). 5" xfId="636"/>
    <cellStyle name="_MD Meeting 19.02.09 Accounts_CTA_Revise-CTA(NF, Spill OVer Works). 6" xfId="637"/>
    <cellStyle name="_MD Meeting 19.02.09 Accounts_Division_wise_capex_works_se-dvg(1)" xfId="638"/>
    <cellStyle name="_MD Meeting 19.02.09 Accounts_Feb-11_ATC HRR" xfId="639"/>
    <cellStyle name="_MD Meeting 19.02.09 Accounts_Feb-11_ATC HRR_Chief_off_format" xfId="640"/>
    <cellStyle name="_MD Meeting 19.02.09 Accounts_Feederwise_ATC CLK" xfId="641"/>
    <cellStyle name="_MD Meeting 19.02.09 Accounts_Feederwise_ATC CLK 2" xfId="642"/>
    <cellStyle name="_MD Meeting 19.02.09 Accounts_Feederwise_ATC CLK_ATC_FEB__2011_hyr_dn" xfId="643"/>
    <cellStyle name="_MD Meeting 19.02.09 Accounts_Feederwise_ATC CLK_ATC_FEB__2011_hyr_dn 2" xfId="644"/>
    <cellStyle name="_MD Meeting 19.02.09 Accounts_Feederwise_ATC CLK_ATC_FEB__2011_hyr_dn 3" xfId="645"/>
    <cellStyle name="_MD Meeting 19.02.09 Accounts_Feederwise_ATC CLK_ATC_FEB__2011_hyr_dn 4" xfId="646"/>
    <cellStyle name="_MD Meeting 19.02.09 Accounts_Feederwise_ATC CLK_ATC_FEB__2011_hyr_dn 5" xfId="647"/>
    <cellStyle name="_MD Meeting 19.02.09 Accounts_Feederwise_ATC CLK_ATC_FEB__2011_hyr_dn 6" xfId="648"/>
    <cellStyle name="_MD Meeting 19.02.09 Accounts_Feederwise_ATC CLK_HYR_ATC_Jan_11_org" xfId="649"/>
    <cellStyle name="_MD Meeting 19.02.09 Accounts_Feederwise_ATC CLK_HYR_ATC_Jan_11_org 2" xfId="650"/>
    <cellStyle name="_MD Meeting 19.02.09 Accounts_Feederwise_ATC CLK_HYR_ATC_Jan_11_org 3" xfId="651"/>
    <cellStyle name="_MD Meeting 19.02.09 Accounts_Feederwise_ATC CLK_HYR_ATC_Jan_11_org 4" xfId="652"/>
    <cellStyle name="_MD Meeting 19.02.09 Accounts_Feederwise_ATC CLK_HYR_ATC_Jan_11_org 5" xfId="653"/>
    <cellStyle name="_MD Meeting 19.02.09 Accounts_Feederwise_ATC CLK_HYR_ATC_Jan_11_org 6" xfId="654"/>
    <cellStyle name="_MD Meeting 19.02.09 Accounts_Feederwise_ATC_AUG-10 (5)" xfId="655"/>
    <cellStyle name="_MD Meeting 19.02.09 Accounts_Feederwise_ATC_AUG-10 (5) 2" xfId="656"/>
    <cellStyle name="_MD Meeting 19.02.09 Accounts_Feederwise_ATC_AUG-10 (5)_ATC_FEB__2011_hyr_dn" xfId="657"/>
    <cellStyle name="_MD Meeting 19.02.09 Accounts_Feederwise_ATC_AUG-10 (5)_ATC_FEB__2011_hyr_dn 2" xfId="658"/>
    <cellStyle name="_MD Meeting 19.02.09 Accounts_Feederwise_ATC_AUG-10 (5)_ATC_FEB__2011_hyr_dn 3" xfId="659"/>
    <cellStyle name="_MD Meeting 19.02.09 Accounts_Feederwise_ATC_AUG-10 (5)_ATC_FEB__2011_hyr_dn 4" xfId="660"/>
    <cellStyle name="_MD Meeting 19.02.09 Accounts_Feederwise_ATC_AUG-10 (5)_ATC_FEB__2011_hyr_dn 5" xfId="661"/>
    <cellStyle name="_MD Meeting 19.02.09 Accounts_Feederwise_ATC_AUG-10 (5)_ATC_FEB__2011_hyr_dn 6" xfId="662"/>
    <cellStyle name="_MD Meeting 19.02.09 Accounts_HRR ATC Dec-10 ATC" xfId="663"/>
    <cellStyle name="_MD Meeting 19.02.09 Accounts_HRR ATC Dec-10 ATC_Chief_off_format" xfId="664"/>
    <cellStyle name="_MD Meeting 19.02.09 Accounts_HRR ATC Jan-11" xfId="665"/>
    <cellStyle name="_MD Meeting 19.02.09 Accounts_HRR ATC Jan-11_Chief_off_format" xfId="666"/>
    <cellStyle name="_MD Meeting 19.02.09 Accounts_HRR March-11_ATC" xfId="667"/>
    <cellStyle name="_MD Meeting 19.02.09 Accounts_HRR March-11_ATC_Chief_off_format" xfId="668"/>
    <cellStyle name="_MD Meeting 19.02.09 Accounts_HRR Nov-10_ATC" xfId="669"/>
    <cellStyle name="_MD Meeting 19.02.09 Accounts_HYR_ATC_Jan_11_org" xfId="670"/>
    <cellStyle name="_MD Meeting 19.02.09 Accounts_HYR_ATC_Jan_11_org 2" xfId="671"/>
    <cellStyle name="_MD Meeting 19.02.09 Accounts_HYR_ATC_Jan_11_org 3" xfId="672"/>
    <cellStyle name="_MD Meeting 19.02.09 Accounts_HYR_ATC_Jan_11_org 4" xfId="673"/>
    <cellStyle name="_MD Meeting 19.02.09 Accounts_HYR_ATC_Jan_11_org 5" xfId="674"/>
    <cellStyle name="_MD Meeting 19.02.09 Accounts_HYR_ATC_Jan_11_org 6" xfId="675"/>
    <cellStyle name="_MD Meeting 19.02.09 Accounts_P&amp;F Zone" xfId="676"/>
    <cellStyle name="_MD Meeting 19.02.09 Accounts_P&amp;F Zone 2" xfId="677"/>
    <cellStyle name="_MD Meeting 19.02.09 Accounts_P&amp;F Zone 3" xfId="678"/>
    <cellStyle name="_MD Meeting 19.02.09 Accounts_P&amp;F Zone 4" xfId="679"/>
    <cellStyle name="_MD Meeting 19.02.09 Accounts_P&amp;F Zone 5" xfId="680"/>
    <cellStyle name="_MD Meeting 19.02.09 Accounts_P&amp;F Zone 6" xfId="681"/>
    <cellStyle name="_MD Meeting 19.02.09 Accounts_Revise-CTA(NF, Spill OVer Works)." xfId="682"/>
    <cellStyle name="_MD Meeting 19.02.09 Accounts_Revise-CTA(NF, Spill OVer Works). 2" xfId="683"/>
    <cellStyle name="_MD Meeting 19.02.09 Accounts_Revise-CTA(NF, Spill OVer Works). 3" xfId="684"/>
    <cellStyle name="_MD Meeting 19.02.09 Accounts_Revise-CTA(NF, Spill OVer Works). 4" xfId="685"/>
    <cellStyle name="_MD Meeting 19.02.09 Accounts_Revise-CTA(NF, Spill OVer Works). 5" xfId="686"/>
    <cellStyle name="_MD Meeting 19.02.09 Accounts_Revise-CTA(NF, Spill OVer Works). 6" xfId="687"/>
    <cellStyle name="_MD Meeting 19.2.09" xfId="688"/>
    <cellStyle name="_MD Meeting 19.2.09 2" xfId="689"/>
    <cellStyle name="_MD Meeting 19.2.09 2 2" xfId="690"/>
    <cellStyle name="_MD Meeting 19.2.09 2 3" xfId="691"/>
    <cellStyle name="_MD Meeting 19.2.09 3" xfId="692"/>
    <cellStyle name="_MD Meeting 19.2.09 3 2" xfId="693"/>
    <cellStyle name="_MD Meeting 19.2.09 3 3" xfId="694"/>
    <cellStyle name="_MD Meeting 19.2.09 4" xfId="695"/>
    <cellStyle name="_MD Meeting 19.2.09 4 2" xfId="696"/>
    <cellStyle name="_MD Meeting 19.2.09 4 3" xfId="697"/>
    <cellStyle name="_MD Meeting 19.2.09 5" xfId="698"/>
    <cellStyle name="_MD Meeting 19.2.09 6" xfId="699"/>
    <cellStyle name="_MD Meeting 19.2.09_ATC_FEB__2011_hyr_dn" xfId="700"/>
    <cellStyle name="_MD Meeting 19.2.09_HYR_ATC_Jan_11_org" xfId="701"/>
    <cellStyle name="_MD Meeting 19.2.09_Revised New Format from GM CA -24.02.2012" xfId="702"/>
    <cellStyle name="_MD Meeting 19.2.09_Revised New Format from GM CA -24.02.2012 2" xfId="703"/>
    <cellStyle name="_MD Meeting on 17.12.08 AO" xfId="704"/>
    <cellStyle name="_MD Meeting on 17.12.08 AO 2" xfId="705"/>
    <cellStyle name="_MD Meeting on 17.12.08 AO_ATC MLK REVISED JUNE 10" xfId="706"/>
    <cellStyle name="_MD Meeting on 17.12.08 AO_ATC MLK REVISED JUNE 10 2" xfId="707"/>
    <cellStyle name="_MD Meeting on 17.12.08 AO_ATC MLK REVISED JUNE 10_ATC oct 10 hyr dn org 2003 format" xfId="708"/>
    <cellStyle name="_MD Meeting on 17.12.08 AO_ATC MLK REVISED JUNE 10_ATC_FEB__2011_hyr_dn" xfId="709"/>
    <cellStyle name="_MD Meeting on 17.12.08 AO_ATC MLK REVISED JUNE 10_ATC_FEB__2011_hyr_dn 2" xfId="710"/>
    <cellStyle name="_MD Meeting on 17.12.08 AO_ATC MLK REVISED JUNE 10_ATC_FEB__2011_hyr_dn 3" xfId="711"/>
    <cellStyle name="_MD Meeting on 17.12.08 AO_ATC MLK REVISED JUNE 10_ATC_FEB__2011_hyr_dn 4" xfId="712"/>
    <cellStyle name="_MD Meeting on 17.12.08 AO_ATC MLK REVISED JUNE 10_ATC_FEB__2011_hyr_dn 5" xfId="713"/>
    <cellStyle name="_MD Meeting on 17.12.08 AO_ATC MLK REVISED JUNE 10_ATC_FEB__2011_hyr_dn 6" xfId="714"/>
    <cellStyle name="_MD Meeting on 17.12.08 AO_ATC MLK REVISED JUNE 10_Feb-11_ATC HRR" xfId="715"/>
    <cellStyle name="_MD Meeting on 17.12.08 AO_ATC MLK REVISED JUNE 10_Feb-11_ATC HRR_Chief_off_format" xfId="716"/>
    <cellStyle name="_MD Meeting on 17.12.08 AO_ATC MLK REVISED JUNE 10_HRR ATC Dec-10 ATC" xfId="717"/>
    <cellStyle name="_MD Meeting on 17.12.08 AO_ATC MLK REVISED JUNE 10_HRR ATC Dec-10 ATC_Chief_off_format" xfId="718"/>
    <cellStyle name="_MD Meeting on 17.12.08 AO_ATC MLK REVISED JUNE 10_HRR ATC Jan-11" xfId="719"/>
    <cellStyle name="_MD Meeting on 17.12.08 AO_ATC MLK REVISED JUNE 10_HRR ATC Jan-11_Chief_off_format" xfId="720"/>
    <cellStyle name="_MD Meeting on 17.12.08 AO_ATC MLK REVISED JUNE 10_HRR March-11_ATC" xfId="721"/>
    <cellStyle name="_MD Meeting on 17.12.08 AO_ATC MLK REVISED JUNE 10_HRR March-11_ATC_Chief_off_format" xfId="722"/>
    <cellStyle name="_MD Meeting on 17.12.08 AO_ATC MLK REVISED JUNE 10_HRR Nov-10_ATC" xfId="723"/>
    <cellStyle name="_MD Meeting on 17.12.08 AO_ATC MLK REVISED JUNE 10_HYR_ATC_Jan_11_org" xfId="724"/>
    <cellStyle name="_MD Meeting on 17.12.08 AO_ATC MLK REVISED JUNE 10_HYR_ATC_Jan_11_org 2" xfId="725"/>
    <cellStyle name="_MD Meeting on 17.12.08 AO_ATC MLK REVISED JUNE 10_HYR_ATC_Jan_11_org 3" xfId="726"/>
    <cellStyle name="_MD Meeting on 17.12.08 AO_ATC MLK REVISED JUNE 10_HYR_ATC_Jan_11_org 4" xfId="727"/>
    <cellStyle name="_MD Meeting on 17.12.08 AO_ATC MLK REVISED JUNE 10_HYR_ATC_Jan_11_org 5" xfId="728"/>
    <cellStyle name="_MD Meeting on 17.12.08 AO_ATC MLK REVISED JUNE 10_HYR_ATC_Jan_11_org 6" xfId="729"/>
    <cellStyle name="_MD Meeting on 17.12.08 AO_ATC oct 10 hyr dn org 2003 format" xfId="730"/>
    <cellStyle name="_MD Meeting on 17.12.08 AO_ATC Revised june 10" xfId="731"/>
    <cellStyle name="_MD Meeting on 17.12.08 AO_ATC Revised june 10 2" xfId="732"/>
    <cellStyle name="_MD Meeting on 17.12.08 AO_ATC Revised june 10_ATC_FEB__2011_hyr_dn" xfId="733"/>
    <cellStyle name="_MD Meeting on 17.12.08 AO_ATC Revised june 10_ATC_FEB__2011_hyr_dn 2" xfId="734"/>
    <cellStyle name="_MD Meeting on 17.12.08 AO_ATC Revised june 10_ATC_FEB__2011_hyr_dn 3" xfId="735"/>
    <cellStyle name="_MD Meeting on 17.12.08 AO_ATC Revised june 10_ATC_FEB__2011_hyr_dn 4" xfId="736"/>
    <cellStyle name="_MD Meeting on 17.12.08 AO_ATC Revised june 10_ATC_FEB__2011_hyr_dn 5" xfId="737"/>
    <cellStyle name="_MD Meeting on 17.12.08 AO_ATC Revised june 10_ATC_FEB__2011_hyr_dn 6" xfId="738"/>
    <cellStyle name="_MD Meeting on 17.12.08 AO_ATC Revised june 10_HYR_ATC_Jan_11_org" xfId="739"/>
    <cellStyle name="_MD Meeting on 17.12.08 AO_ATC Revised june 10_HYR_ATC_Jan_11_org 2" xfId="740"/>
    <cellStyle name="_MD Meeting on 17.12.08 AO_ATC Revised june 10_HYR_ATC_Jan_11_org 3" xfId="741"/>
    <cellStyle name="_MD Meeting on 17.12.08 AO_ATC Revised june 10_HYR_ATC_Jan_11_org 4" xfId="742"/>
    <cellStyle name="_MD Meeting on 17.12.08 AO_ATC Revised june 10_HYR_ATC_Jan_11_org 5" xfId="743"/>
    <cellStyle name="_MD Meeting on 17.12.08 AO_ATC Revised june 10_HYR_ATC_Jan_11_org 6" xfId="744"/>
    <cellStyle name="_MD Meeting on 17.12.08 AO_ATC_FEB__2011_hyr_dn" xfId="745"/>
    <cellStyle name="_MD Meeting on 17.12.08 AO_ATC_FEB__2011_hyr_dn 2" xfId="746"/>
    <cellStyle name="_MD Meeting on 17.12.08 AO_ATC_FEB__2011_hyr_dn 3" xfId="747"/>
    <cellStyle name="_MD Meeting on 17.12.08 AO_ATC_FEB__2011_hyr_dn 4" xfId="748"/>
    <cellStyle name="_MD Meeting on 17.12.08 AO_ATC_FEB__2011_hyr_dn 5" xfId="749"/>
    <cellStyle name="_MD Meeting on 17.12.08 AO_ATC_FEB__2011_hyr_dn 6" xfId="750"/>
    <cellStyle name="_MD Meeting on 17.12.08 AO_Circle- Feb 2011 SOW P&amp;M" xfId="751"/>
    <cellStyle name="_MD Meeting on 17.12.08 AO_Circle- Feb 2011 SOW P&amp;M 2" xfId="752"/>
    <cellStyle name="_MD Meeting on 17.12.08 AO_Circle- Feb 2011 SOW P&amp;M 3" xfId="753"/>
    <cellStyle name="_MD Meeting on 17.12.08 AO_Circle- Feb 2011 SOW P&amp;M 4" xfId="754"/>
    <cellStyle name="_MD Meeting on 17.12.08 AO_Circle- Feb 2011 SOW P&amp;M 5" xfId="755"/>
    <cellStyle name="_MD Meeting on 17.12.08 AO_Circle- Feb 2011 SOW P&amp;M 6" xfId="756"/>
    <cellStyle name="_MD Meeting on 17.12.08 AO_Circle- Feb 2011 SOW P&amp;M_Copy P&amp;F Dec-2011(F)" xfId="757"/>
    <cellStyle name="_MD Meeting on 17.12.08 AO_Circle- Jan 2011 SOW P&amp;M" xfId="758"/>
    <cellStyle name="_MD Meeting on 17.12.08 AO_Circle- Jan 2011 SOW P&amp;M 2" xfId="759"/>
    <cellStyle name="_MD Meeting on 17.12.08 AO_Circle- Jan 2011 SOW P&amp;M 3" xfId="760"/>
    <cellStyle name="_MD Meeting on 17.12.08 AO_Circle- Jan 2011 SOW P&amp;M 4" xfId="761"/>
    <cellStyle name="_MD Meeting on 17.12.08 AO_Circle- Jan 2011 SOW P&amp;M 5" xfId="762"/>
    <cellStyle name="_MD Meeting on 17.12.08 AO_Circle- Jan 2011 SOW P&amp;M 6" xfId="763"/>
    <cellStyle name="_MD Meeting on 17.12.08 AO_Circle-_August_2010_SOW_P&amp;M(1)" xfId="764"/>
    <cellStyle name="_MD Meeting on 17.12.08 AO_Circle-_August_2010_SOW_P&amp;M(1) 2" xfId="765"/>
    <cellStyle name="_MD Meeting on 17.12.08 AO_Circle-_August_2010_SOW_P&amp;M(1) 3" xfId="766"/>
    <cellStyle name="_MD Meeting on 17.12.08 AO_Circle-_August_2010_SOW_P&amp;M(1) 4" xfId="767"/>
    <cellStyle name="_MD Meeting on 17.12.08 AO_Circle-_August_2010_SOW_P&amp;M(1) 5" xfId="768"/>
    <cellStyle name="_MD Meeting on 17.12.08 AO_Circle-_August_2010_SOW_P&amp;M(1) 6" xfId="769"/>
    <cellStyle name="_MD Meeting on 17.12.08 AO_Circle-_August_2010_SOW_P&amp;M(1)_Copy P&amp;F Dec-2011(F)" xfId="770"/>
    <cellStyle name="_MD Meeting on 17.12.08 AO_CTA" xfId="771"/>
    <cellStyle name="_MD Meeting on 17.12.08 AO_CTA(R)_Aug-09" xfId="772"/>
    <cellStyle name="_MD Meeting on 17.12.08 AO_CTA(R)_Aug-09_Circle- Feb 2011 SOW P&amp;M" xfId="773"/>
    <cellStyle name="_MD Meeting on 17.12.08 AO_CTA(R)_Aug-09_Circle- Feb 2011 SOW P&amp;M 2" xfId="774"/>
    <cellStyle name="_MD Meeting on 17.12.08 AO_CTA(R)_Aug-09_Circle- Feb 2011 SOW P&amp;M 3" xfId="775"/>
    <cellStyle name="_MD Meeting on 17.12.08 AO_CTA(R)_Aug-09_Circle- Feb 2011 SOW P&amp;M 4" xfId="776"/>
    <cellStyle name="_MD Meeting on 17.12.08 AO_CTA(R)_Aug-09_Circle- Feb 2011 SOW P&amp;M 5" xfId="777"/>
    <cellStyle name="_MD Meeting on 17.12.08 AO_CTA(R)_Aug-09_Circle- Feb 2011 SOW P&amp;M 6" xfId="778"/>
    <cellStyle name="_MD Meeting on 17.12.08 AO_CTA(R)_Aug-09_Circle- Feb 2011 SOW P&amp;M_Copy P&amp;F Dec-2011(F)" xfId="779"/>
    <cellStyle name="_MD Meeting on 17.12.08 AO_CTA(R)_Aug-09_Circle- Jan 2011 SOW P&amp;M" xfId="780"/>
    <cellStyle name="_MD Meeting on 17.12.08 AO_CTA(R)_Aug-09_Circle- Jan 2011 SOW P&amp;M 2" xfId="781"/>
    <cellStyle name="_MD Meeting on 17.12.08 AO_CTA(R)_Aug-09_Circle- Jan 2011 SOW P&amp;M 3" xfId="782"/>
    <cellStyle name="_MD Meeting on 17.12.08 AO_CTA(R)_Aug-09_Circle- Jan 2011 SOW P&amp;M 4" xfId="783"/>
    <cellStyle name="_MD Meeting on 17.12.08 AO_CTA(R)_Aug-09_Circle- Jan 2011 SOW P&amp;M 5" xfId="784"/>
    <cellStyle name="_MD Meeting on 17.12.08 AO_CTA(R)_Aug-09_Circle- Jan 2011 SOW P&amp;M 6" xfId="785"/>
    <cellStyle name="_MD Meeting on 17.12.08 AO_CTA(R)_Aug-09_Circle-_August_2010_SOW_P&amp;M(1)" xfId="786"/>
    <cellStyle name="_MD Meeting on 17.12.08 AO_CTA(R)_Aug-09_Circle-_August_2010_SOW_P&amp;M(1) 2" xfId="787"/>
    <cellStyle name="_MD Meeting on 17.12.08 AO_CTA(R)_Aug-09_Circle-_August_2010_SOW_P&amp;M(1) 3" xfId="788"/>
    <cellStyle name="_MD Meeting on 17.12.08 AO_CTA(R)_Aug-09_Circle-_August_2010_SOW_P&amp;M(1) 4" xfId="789"/>
    <cellStyle name="_MD Meeting on 17.12.08 AO_CTA(R)_Aug-09_Circle-_August_2010_SOW_P&amp;M(1) 5" xfId="790"/>
    <cellStyle name="_MD Meeting on 17.12.08 AO_CTA(R)_Aug-09_Circle-_August_2010_SOW_P&amp;M(1) 6" xfId="791"/>
    <cellStyle name="_MD Meeting on 17.12.08 AO_CTA(R)_Aug-09_Circle-_August_2010_SOW_P&amp;M(1)_Copy P&amp;F Dec-2011(F)" xfId="792"/>
    <cellStyle name="_MD Meeting on 17.12.08 AO_CTA(R)_Aug-09_P&amp;F Zone" xfId="793"/>
    <cellStyle name="_MD Meeting on 17.12.08 AO_CTA(R)_Aug-09_P&amp;F Zone 2" xfId="794"/>
    <cellStyle name="_MD Meeting on 17.12.08 AO_CTA(R)_Aug-09_P&amp;F Zone 3" xfId="795"/>
    <cellStyle name="_MD Meeting on 17.12.08 AO_CTA(R)_Aug-09_P&amp;F Zone 4" xfId="796"/>
    <cellStyle name="_MD Meeting on 17.12.08 AO_CTA(R)_Aug-09_P&amp;F Zone 5" xfId="797"/>
    <cellStyle name="_MD Meeting on 17.12.08 AO_CTA(R)_Aug-09_P&amp;F Zone 6" xfId="798"/>
    <cellStyle name="_MD Meeting on 17.12.08 AO_CTA(R)_Aug-09_Revise-CTA(NF, Spill OVer Works)." xfId="799"/>
    <cellStyle name="_MD Meeting on 17.12.08 AO_CTA(R)_Aug-09_Revise-CTA(NF, Spill OVer Works). 2" xfId="800"/>
    <cellStyle name="_MD Meeting on 17.12.08 AO_CTA(R)_Aug-09_Revise-CTA(NF, Spill OVer Works). 3" xfId="801"/>
    <cellStyle name="_MD Meeting on 17.12.08 AO_CTA(R)_Aug-09_Revise-CTA(NF, Spill OVer Works). 4" xfId="802"/>
    <cellStyle name="_MD Meeting on 17.12.08 AO_CTA(R)_Aug-09_Revise-CTA(NF, Spill OVer Works). 5" xfId="803"/>
    <cellStyle name="_MD Meeting on 17.12.08 AO_CTA(R)_Aug-09_Revise-CTA(NF, Spill OVer Works). 6" xfId="804"/>
    <cellStyle name="_MD Meeting on 17.12.08 AO_CTA_Circle- Feb 2011 SOW P&amp;M" xfId="805"/>
    <cellStyle name="_MD Meeting on 17.12.08 AO_CTA_Circle- Feb 2011 SOW P&amp;M 2" xfId="806"/>
    <cellStyle name="_MD Meeting on 17.12.08 AO_CTA_Circle- Feb 2011 SOW P&amp;M 3" xfId="807"/>
    <cellStyle name="_MD Meeting on 17.12.08 AO_CTA_Circle- Feb 2011 SOW P&amp;M 4" xfId="808"/>
    <cellStyle name="_MD Meeting on 17.12.08 AO_CTA_Circle- Feb 2011 SOW P&amp;M 5" xfId="809"/>
    <cellStyle name="_MD Meeting on 17.12.08 AO_CTA_Circle- Feb 2011 SOW P&amp;M 6" xfId="810"/>
    <cellStyle name="_MD Meeting on 17.12.08 AO_CTA_Circle- Feb 2011 SOW P&amp;M_Copy P&amp;F Dec-2011(F)" xfId="811"/>
    <cellStyle name="_MD Meeting on 17.12.08 AO_CTA_Circle- Jan 2011 SOW P&amp;M" xfId="812"/>
    <cellStyle name="_MD Meeting on 17.12.08 AO_CTA_Circle- Jan 2011 SOW P&amp;M 2" xfId="813"/>
    <cellStyle name="_MD Meeting on 17.12.08 AO_CTA_Circle- Jan 2011 SOW P&amp;M 3" xfId="814"/>
    <cellStyle name="_MD Meeting on 17.12.08 AO_CTA_Circle- Jan 2011 SOW P&amp;M 4" xfId="815"/>
    <cellStyle name="_MD Meeting on 17.12.08 AO_CTA_Circle- Jan 2011 SOW P&amp;M 5" xfId="816"/>
    <cellStyle name="_MD Meeting on 17.12.08 AO_CTA_Circle- Jan 2011 SOW P&amp;M 6" xfId="817"/>
    <cellStyle name="_MD Meeting on 17.12.08 AO_CTA_Circle-_August_2010_SOW_P&amp;M(1)" xfId="818"/>
    <cellStyle name="_MD Meeting on 17.12.08 AO_CTA_Circle-_August_2010_SOW_P&amp;M(1) 2" xfId="819"/>
    <cellStyle name="_MD Meeting on 17.12.08 AO_CTA_Circle-_August_2010_SOW_P&amp;M(1) 3" xfId="820"/>
    <cellStyle name="_MD Meeting on 17.12.08 AO_CTA_Circle-_August_2010_SOW_P&amp;M(1) 4" xfId="821"/>
    <cellStyle name="_MD Meeting on 17.12.08 AO_CTA_Circle-_August_2010_SOW_P&amp;M(1) 5" xfId="822"/>
    <cellStyle name="_MD Meeting on 17.12.08 AO_CTA_Circle-_August_2010_SOW_P&amp;M(1) 6" xfId="823"/>
    <cellStyle name="_MD Meeting on 17.12.08 AO_CTA_Circle-_August_2010_SOW_P&amp;M(1)_Copy P&amp;F Dec-2011(F)" xfId="824"/>
    <cellStyle name="_MD Meeting on 17.12.08 AO_CTA_P&amp;F Zone" xfId="825"/>
    <cellStyle name="_MD Meeting on 17.12.08 AO_CTA_P&amp;F Zone 2" xfId="826"/>
    <cellStyle name="_MD Meeting on 17.12.08 AO_CTA_P&amp;F Zone 3" xfId="827"/>
    <cellStyle name="_MD Meeting on 17.12.08 AO_CTA_P&amp;F Zone 4" xfId="828"/>
    <cellStyle name="_MD Meeting on 17.12.08 AO_CTA_P&amp;F Zone 5" xfId="829"/>
    <cellStyle name="_MD Meeting on 17.12.08 AO_CTA_P&amp;F Zone 6" xfId="830"/>
    <cellStyle name="_MD Meeting on 17.12.08 AO_CTA_Revise-CTA(NF, Spill OVer Works)." xfId="831"/>
    <cellStyle name="_MD Meeting on 17.12.08 AO_CTA_Revise-CTA(NF, Spill OVer Works). 2" xfId="832"/>
    <cellStyle name="_MD Meeting on 17.12.08 AO_CTA_Revise-CTA(NF, Spill OVer Works). 3" xfId="833"/>
    <cellStyle name="_MD Meeting on 17.12.08 AO_CTA_Revise-CTA(NF, Spill OVer Works). 4" xfId="834"/>
    <cellStyle name="_MD Meeting on 17.12.08 AO_CTA_Revise-CTA(NF, Spill OVer Works). 5" xfId="835"/>
    <cellStyle name="_MD Meeting on 17.12.08 AO_CTA_Revise-CTA(NF, Spill OVer Works). 6" xfId="836"/>
    <cellStyle name="_MD Meeting on 17.12.08 AO_Division_wise_capex_works_se-dvg(1)" xfId="837"/>
    <cellStyle name="_MD Meeting on 17.12.08 AO_Feb-11_ATC HRR" xfId="838"/>
    <cellStyle name="_MD Meeting on 17.12.08 AO_Feb-11_ATC HRR_Chief_off_format" xfId="839"/>
    <cellStyle name="_MD Meeting on 17.12.08 AO_Feederwise_ATC CLK" xfId="840"/>
    <cellStyle name="_MD Meeting on 17.12.08 AO_Feederwise_ATC CLK 2" xfId="841"/>
    <cellStyle name="_MD Meeting on 17.12.08 AO_Feederwise_ATC CLK_ATC_FEB__2011_hyr_dn" xfId="842"/>
    <cellStyle name="_MD Meeting on 17.12.08 AO_Feederwise_ATC CLK_ATC_FEB__2011_hyr_dn 2" xfId="843"/>
    <cellStyle name="_MD Meeting on 17.12.08 AO_Feederwise_ATC CLK_ATC_FEB__2011_hyr_dn 3" xfId="844"/>
    <cellStyle name="_MD Meeting on 17.12.08 AO_Feederwise_ATC CLK_ATC_FEB__2011_hyr_dn 4" xfId="845"/>
    <cellStyle name="_MD Meeting on 17.12.08 AO_Feederwise_ATC CLK_ATC_FEB__2011_hyr_dn 5" xfId="846"/>
    <cellStyle name="_MD Meeting on 17.12.08 AO_Feederwise_ATC CLK_ATC_FEB__2011_hyr_dn 6" xfId="847"/>
    <cellStyle name="_MD Meeting on 17.12.08 AO_Feederwise_ATC CLK_HYR_ATC_Jan_11_org" xfId="848"/>
    <cellStyle name="_MD Meeting on 17.12.08 AO_Feederwise_ATC CLK_HYR_ATC_Jan_11_org 2" xfId="849"/>
    <cellStyle name="_MD Meeting on 17.12.08 AO_Feederwise_ATC CLK_HYR_ATC_Jan_11_org 3" xfId="850"/>
    <cellStyle name="_MD Meeting on 17.12.08 AO_Feederwise_ATC CLK_HYR_ATC_Jan_11_org 4" xfId="851"/>
    <cellStyle name="_MD Meeting on 17.12.08 AO_Feederwise_ATC CLK_HYR_ATC_Jan_11_org 5" xfId="852"/>
    <cellStyle name="_MD Meeting on 17.12.08 AO_Feederwise_ATC CLK_HYR_ATC_Jan_11_org 6" xfId="853"/>
    <cellStyle name="_MD Meeting on 17.12.08 AO_Feederwise_ATC_AUG-10 (5)" xfId="854"/>
    <cellStyle name="_MD Meeting on 17.12.08 AO_Feederwise_ATC_AUG-10 (5) 2" xfId="855"/>
    <cellStyle name="_MD Meeting on 17.12.08 AO_Feederwise_ATC_AUG-10 (5)_ATC_FEB__2011_hyr_dn" xfId="856"/>
    <cellStyle name="_MD Meeting on 17.12.08 AO_Feederwise_ATC_AUG-10 (5)_ATC_FEB__2011_hyr_dn 2" xfId="857"/>
    <cellStyle name="_MD Meeting on 17.12.08 AO_Feederwise_ATC_AUG-10 (5)_ATC_FEB__2011_hyr_dn 3" xfId="858"/>
    <cellStyle name="_MD Meeting on 17.12.08 AO_Feederwise_ATC_AUG-10 (5)_ATC_FEB__2011_hyr_dn 4" xfId="859"/>
    <cellStyle name="_MD Meeting on 17.12.08 AO_Feederwise_ATC_AUG-10 (5)_ATC_FEB__2011_hyr_dn 5" xfId="860"/>
    <cellStyle name="_MD Meeting on 17.12.08 AO_Feederwise_ATC_AUG-10 (5)_ATC_FEB__2011_hyr_dn 6" xfId="861"/>
    <cellStyle name="_MD Meeting on 17.12.08 AO_HRR ATC Dec-10 ATC" xfId="862"/>
    <cellStyle name="_MD Meeting on 17.12.08 AO_HRR ATC Dec-10 ATC_Chief_off_format" xfId="863"/>
    <cellStyle name="_MD Meeting on 17.12.08 AO_HRR ATC Jan-11" xfId="864"/>
    <cellStyle name="_MD Meeting on 17.12.08 AO_HRR ATC Jan-11_Chief_off_format" xfId="865"/>
    <cellStyle name="_MD Meeting on 17.12.08 AO_HRR March-11_ATC" xfId="866"/>
    <cellStyle name="_MD Meeting on 17.12.08 AO_HRR March-11_ATC_Chief_off_format" xfId="867"/>
    <cellStyle name="_MD Meeting on 17.12.08 AO_HRR Nov-10_ATC" xfId="868"/>
    <cellStyle name="_MD Meeting on 17.12.08 AO_HYR_ATC_Jan_11_org" xfId="869"/>
    <cellStyle name="_MD Meeting on 17.12.08 AO_HYR_ATC_Jan_11_org 2" xfId="870"/>
    <cellStyle name="_MD Meeting on 17.12.08 AO_HYR_ATC_Jan_11_org 3" xfId="871"/>
    <cellStyle name="_MD Meeting on 17.12.08 AO_HYR_ATC_Jan_11_org 4" xfId="872"/>
    <cellStyle name="_MD Meeting on 17.12.08 AO_HYR_ATC_Jan_11_org 5" xfId="873"/>
    <cellStyle name="_MD Meeting on 17.12.08 AO_HYR_ATC_Jan_11_org 6" xfId="874"/>
    <cellStyle name="_MD Meeting on 17.12.08 AO_P&amp;F Zone" xfId="875"/>
    <cellStyle name="_MD Meeting on 17.12.08 AO_P&amp;F Zone 2" xfId="876"/>
    <cellStyle name="_MD Meeting on 17.12.08 AO_P&amp;F Zone 3" xfId="877"/>
    <cellStyle name="_MD Meeting on 17.12.08 AO_P&amp;F Zone 4" xfId="878"/>
    <cellStyle name="_MD Meeting on 17.12.08 AO_P&amp;F Zone 5" xfId="879"/>
    <cellStyle name="_MD Meeting on 17.12.08 AO_P&amp;F Zone 6" xfId="880"/>
    <cellStyle name="_MD Meeting on 17.12.08 AO_Revise-CTA(NF, Spill OVer Works)." xfId="881"/>
    <cellStyle name="_MD Meeting on 17.12.08 AO_Revise-CTA(NF, Spill OVer Works). 2" xfId="882"/>
    <cellStyle name="_MD Meeting on 17.12.08 AO_Revise-CTA(NF, Spill OVer Works). 3" xfId="883"/>
    <cellStyle name="_MD Meeting on 17.12.08 AO_Revise-CTA(NF, Spill OVer Works). 4" xfId="884"/>
    <cellStyle name="_MD Meeting on 17.12.08 AO_Revise-CTA(NF, Spill OVer Works). 5" xfId="885"/>
    <cellStyle name="_MD Meeting on 17.12.08 AO_Revise-CTA(NF, Spill OVer Works). 6" xfId="886"/>
    <cellStyle name="_Meeting files July-09" xfId="887"/>
    <cellStyle name="_Meting 17.1.09 Accounts" xfId="888"/>
    <cellStyle name="_Meting 17.1.09 Accounts 2" xfId="889"/>
    <cellStyle name="_Meting 17.1.09 Accounts_ATC MLK REVISED JUNE 10" xfId="890"/>
    <cellStyle name="_Meting 17.1.09 Accounts_ATC MLK REVISED JUNE 10 2" xfId="891"/>
    <cellStyle name="_Meting 17.1.09 Accounts_ATC MLK REVISED JUNE 10_ATC oct 10 hyr dn org 2003 format" xfId="892"/>
    <cellStyle name="_Meting 17.1.09 Accounts_ATC MLK REVISED JUNE 10_ATC_FEB__2011_hyr_dn" xfId="893"/>
    <cellStyle name="_Meting 17.1.09 Accounts_ATC MLK REVISED JUNE 10_ATC_FEB__2011_hyr_dn 2" xfId="894"/>
    <cellStyle name="_Meting 17.1.09 Accounts_ATC MLK REVISED JUNE 10_ATC_FEB__2011_hyr_dn 3" xfId="895"/>
    <cellStyle name="_Meting 17.1.09 Accounts_ATC MLK REVISED JUNE 10_ATC_FEB__2011_hyr_dn 4" xfId="896"/>
    <cellStyle name="_Meting 17.1.09 Accounts_ATC MLK REVISED JUNE 10_ATC_FEB__2011_hyr_dn 5" xfId="897"/>
    <cellStyle name="_Meting 17.1.09 Accounts_ATC MLK REVISED JUNE 10_ATC_FEB__2011_hyr_dn 6" xfId="898"/>
    <cellStyle name="_Meting 17.1.09 Accounts_ATC MLK REVISED JUNE 10_Feb-11_ATC HRR" xfId="899"/>
    <cellStyle name="_Meting 17.1.09 Accounts_ATC MLK REVISED JUNE 10_Feb-11_ATC HRR_Chief_off_format" xfId="900"/>
    <cellStyle name="_Meting 17.1.09 Accounts_ATC MLK REVISED JUNE 10_HRR ATC Dec-10 ATC" xfId="901"/>
    <cellStyle name="_Meting 17.1.09 Accounts_ATC MLK REVISED JUNE 10_HRR ATC Dec-10 ATC_Chief_off_format" xfId="902"/>
    <cellStyle name="_Meting 17.1.09 Accounts_ATC MLK REVISED JUNE 10_HRR ATC Jan-11" xfId="903"/>
    <cellStyle name="_Meting 17.1.09 Accounts_ATC MLK REVISED JUNE 10_HRR ATC Jan-11_Chief_off_format" xfId="904"/>
    <cellStyle name="_Meting 17.1.09 Accounts_ATC MLK REVISED JUNE 10_HRR March-11_ATC" xfId="905"/>
    <cellStyle name="_Meting 17.1.09 Accounts_ATC MLK REVISED JUNE 10_HRR March-11_ATC_Chief_off_format" xfId="906"/>
    <cellStyle name="_Meting 17.1.09 Accounts_ATC MLK REVISED JUNE 10_HRR Nov-10_ATC" xfId="907"/>
    <cellStyle name="_Meting 17.1.09 Accounts_ATC MLK REVISED JUNE 10_HYR_ATC_Jan_11_org" xfId="908"/>
    <cellStyle name="_Meting 17.1.09 Accounts_ATC MLK REVISED JUNE 10_HYR_ATC_Jan_11_org 2" xfId="909"/>
    <cellStyle name="_Meting 17.1.09 Accounts_ATC MLK REVISED JUNE 10_HYR_ATC_Jan_11_org 3" xfId="910"/>
    <cellStyle name="_Meting 17.1.09 Accounts_ATC MLK REVISED JUNE 10_HYR_ATC_Jan_11_org 4" xfId="911"/>
    <cellStyle name="_Meting 17.1.09 Accounts_ATC MLK REVISED JUNE 10_HYR_ATC_Jan_11_org 5" xfId="912"/>
    <cellStyle name="_Meting 17.1.09 Accounts_ATC MLK REVISED JUNE 10_HYR_ATC_Jan_11_org 6" xfId="913"/>
    <cellStyle name="_Meting 17.1.09 Accounts_ATC oct 10 hyr dn org 2003 format" xfId="914"/>
    <cellStyle name="_Meting 17.1.09 Accounts_ATC Revised june 10" xfId="915"/>
    <cellStyle name="_Meting 17.1.09 Accounts_ATC Revised june 10 2" xfId="916"/>
    <cellStyle name="_Meting 17.1.09 Accounts_ATC Revised june 10_ATC_FEB__2011_hyr_dn" xfId="917"/>
    <cellStyle name="_Meting 17.1.09 Accounts_ATC Revised june 10_ATC_FEB__2011_hyr_dn 2" xfId="918"/>
    <cellStyle name="_Meting 17.1.09 Accounts_ATC Revised june 10_ATC_FEB__2011_hyr_dn 3" xfId="919"/>
    <cellStyle name="_Meting 17.1.09 Accounts_ATC Revised june 10_ATC_FEB__2011_hyr_dn 4" xfId="920"/>
    <cellStyle name="_Meting 17.1.09 Accounts_ATC Revised june 10_ATC_FEB__2011_hyr_dn 5" xfId="921"/>
    <cellStyle name="_Meting 17.1.09 Accounts_ATC Revised june 10_ATC_FEB__2011_hyr_dn 6" xfId="922"/>
    <cellStyle name="_Meting 17.1.09 Accounts_ATC Revised june 10_HYR_ATC_Jan_11_org" xfId="923"/>
    <cellStyle name="_Meting 17.1.09 Accounts_ATC Revised june 10_HYR_ATC_Jan_11_org 2" xfId="924"/>
    <cellStyle name="_Meting 17.1.09 Accounts_ATC Revised june 10_HYR_ATC_Jan_11_org 3" xfId="925"/>
    <cellStyle name="_Meting 17.1.09 Accounts_ATC Revised june 10_HYR_ATC_Jan_11_org 4" xfId="926"/>
    <cellStyle name="_Meting 17.1.09 Accounts_ATC Revised june 10_HYR_ATC_Jan_11_org 5" xfId="927"/>
    <cellStyle name="_Meting 17.1.09 Accounts_ATC Revised june 10_HYR_ATC_Jan_11_org 6" xfId="928"/>
    <cellStyle name="_Meting 17.1.09 Accounts_ATC_FEB__2011_hyr_dn" xfId="929"/>
    <cellStyle name="_Meting 17.1.09 Accounts_ATC_FEB__2011_hyr_dn 2" xfId="930"/>
    <cellStyle name="_Meting 17.1.09 Accounts_ATC_FEB__2011_hyr_dn 3" xfId="931"/>
    <cellStyle name="_Meting 17.1.09 Accounts_ATC_FEB__2011_hyr_dn 4" xfId="932"/>
    <cellStyle name="_Meting 17.1.09 Accounts_ATC_FEB__2011_hyr_dn 5" xfId="933"/>
    <cellStyle name="_Meting 17.1.09 Accounts_ATC_FEB__2011_hyr_dn 6" xfId="934"/>
    <cellStyle name="_Meting 17.1.09 Accounts_Circle- Feb 2011 SOW P&amp;M" xfId="935"/>
    <cellStyle name="_Meting 17.1.09 Accounts_Circle- Feb 2011 SOW P&amp;M 2" xfId="936"/>
    <cellStyle name="_Meting 17.1.09 Accounts_Circle- Feb 2011 SOW P&amp;M 3" xfId="937"/>
    <cellStyle name="_Meting 17.1.09 Accounts_Circle- Feb 2011 SOW P&amp;M 4" xfId="938"/>
    <cellStyle name="_Meting 17.1.09 Accounts_Circle- Feb 2011 SOW P&amp;M 5" xfId="939"/>
    <cellStyle name="_Meting 17.1.09 Accounts_Circle- Feb 2011 SOW P&amp;M 6" xfId="940"/>
    <cellStyle name="_Meting 17.1.09 Accounts_Circle- Feb 2011 SOW P&amp;M_Copy P&amp;F Dec-2011(F)" xfId="941"/>
    <cellStyle name="_Meting 17.1.09 Accounts_Circle- Jan 2011 SOW P&amp;M" xfId="942"/>
    <cellStyle name="_Meting 17.1.09 Accounts_Circle- Jan 2011 SOW P&amp;M 2" xfId="943"/>
    <cellStyle name="_Meting 17.1.09 Accounts_Circle- Jan 2011 SOW P&amp;M 3" xfId="944"/>
    <cellStyle name="_Meting 17.1.09 Accounts_Circle- Jan 2011 SOW P&amp;M 4" xfId="945"/>
    <cellStyle name="_Meting 17.1.09 Accounts_Circle- Jan 2011 SOW P&amp;M 5" xfId="946"/>
    <cellStyle name="_Meting 17.1.09 Accounts_Circle- Jan 2011 SOW P&amp;M 6" xfId="947"/>
    <cellStyle name="_Meting 17.1.09 Accounts_Circle-_August_2010_SOW_P&amp;M(1)" xfId="948"/>
    <cellStyle name="_Meting 17.1.09 Accounts_Circle-_August_2010_SOW_P&amp;M(1) 2" xfId="949"/>
    <cellStyle name="_Meting 17.1.09 Accounts_Circle-_August_2010_SOW_P&amp;M(1) 3" xfId="950"/>
    <cellStyle name="_Meting 17.1.09 Accounts_Circle-_August_2010_SOW_P&amp;M(1) 4" xfId="951"/>
    <cellStyle name="_Meting 17.1.09 Accounts_Circle-_August_2010_SOW_P&amp;M(1) 5" xfId="952"/>
    <cellStyle name="_Meting 17.1.09 Accounts_Circle-_August_2010_SOW_P&amp;M(1) 6" xfId="953"/>
    <cellStyle name="_Meting 17.1.09 Accounts_Circle-_August_2010_SOW_P&amp;M(1)_Copy P&amp;F Dec-2011(F)" xfId="954"/>
    <cellStyle name="_Meting 17.1.09 Accounts_CTA" xfId="955"/>
    <cellStyle name="_Meting 17.1.09 Accounts_CTA(R)_Aug-09" xfId="956"/>
    <cellStyle name="_Meting 17.1.09 Accounts_CTA(R)_Aug-09_Circle- Feb 2011 SOW P&amp;M" xfId="957"/>
    <cellStyle name="_Meting 17.1.09 Accounts_CTA(R)_Aug-09_Circle- Feb 2011 SOW P&amp;M 2" xfId="958"/>
    <cellStyle name="_Meting 17.1.09 Accounts_CTA(R)_Aug-09_Circle- Feb 2011 SOW P&amp;M 3" xfId="959"/>
    <cellStyle name="_Meting 17.1.09 Accounts_CTA(R)_Aug-09_Circle- Feb 2011 SOW P&amp;M 4" xfId="960"/>
    <cellStyle name="_Meting 17.1.09 Accounts_CTA(R)_Aug-09_Circle- Feb 2011 SOW P&amp;M 5" xfId="961"/>
    <cellStyle name="_Meting 17.1.09 Accounts_CTA(R)_Aug-09_Circle- Feb 2011 SOW P&amp;M 6" xfId="962"/>
    <cellStyle name="_Meting 17.1.09 Accounts_CTA(R)_Aug-09_Circle- Feb 2011 SOW P&amp;M_Copy P&amp;F Dec-2011(F)" xfId="963"/>
    <cellStyle name="_Meting 17.1.09 Accounts_CTA(R)_Aug-09_Circle- Jan 2011 SOW P&amp;M" xfId="964"/>
    <cellStyle name="_Meting 17.1.09 Accounts_CTA(R)_Aug-09_Circle- Jan 2011 SOW P&amp;M 2" xfId="965"/>
    <cellStyle name="_Meting 17.1.09 Accounts_CTA(R)_Aug-09_Circle- Jan 2011 SOW P&amp;M 3" xfId="966"/>
    <cellStyle name="_Meting 17.1.09 Accounts_CTA(R)_Aug-09_Circle- Jan 2011 SOW P&amp;M 4" xfId="967"/>
    <cellStyle name="_Meting 17.1.09 Accounts_CTA(R)_Aug-09_Circle- Jan 2011 SOW P&amp;M 5" xfId="968"/>
    <cellStyle name="_Meting 17.1.09 Accounts_CTA(R)_Aug-09_Circle- Jan 2011 SOW P&amp;M 6" xfId="969"/>
    <cellStyle name="_Meting 17.1.09 Accounts_CTA(R)_Aug-09_Circle-_August_2010_SOW_P&amp;M(1)" xfId="970"/>
    <cellStyle name="_Meting 17.1.09 Accounts_CTA(R)_Aug-09_Circle-_August_2010_SOW_P&amp;M(1) 2" xfId="971"/>
    <cellStyle name="_Meting 17.1.09 Accounts_CTA(R)_Aug-09_Circle-_August_2010_SOW_P&amp;M(1) 3" xfId="972"/>
    <cellStyle name="_Meting 17.1.09 Accounts_CTA(R)_Aug-09_Circle-_August_2010_SOW_P&amp;M(1) 4" xfId="973"/>
    <cellStyle name="_Meting 17.1.09 Accounts_CTA(R)_Aug-09_Circle-_August_2010_SOW_P&amp;M(1) 5" xfId="974"/>
    <cellStyle name="_Meting 17.1.09 Accounts_CTA(R)_Aug-09_Circle-_August_2010_SOW_P&amp;M(1) 6" xfId="975"/>
    <cellStyle name="_Meting 17.1.09 Accounts_CTA(R)_Aug-09_Circle-_August_2010_SOW_P&amp;M(1)_Copy P&amp;F Dec-2011(F)" xfId="976"/>
    <cellStyle name="_Meting 17.1.09 Accounts_CTA(R)_Aug-09_P&amp;F Zone" xfId="977"/>
    <cellStyle name="_Meting 17.1.09 Accounts_CTA(R)_Aug-09_P&amp;F Zone 2" xfId="978"/>
    <cellStyle name="_Meting 17.1.09 Accounts_CTA(R)_Aug-09_P&amp;F Zone 3" xfId="979"/>
    <cellStyle name="_Meting 17.1.09 Accounts_CTA(R)_Aug-09_P&amp;F Zone 4" xfId="980"/>
    <cellStyle name="_Meting 17.1.09 Accounts_CTA(R)_Aug-09_P&amp;F Zone 5" xfId="981"/>
    <cellStyle name="_Meting 17.1.09 Accounts_CTA(R)_Aug-09_P&amp;F Zone 6" xfId="982"/>
    <cellStyle name="_Meting 17.1.09 Accounts_CTA(R)_Aug-09_Revise-CTA(NF, Spill OVer Works)." xfId="983"/>
    <cellStyle name="_Meting 17.1.09 Accounts_CTA(R)_Aug-09_Revise-CTA(NF, Spill OVer Works). 2" xfId="984"/>
    <cellStyle name="_Meting 17.1.09 Accounts_CTA(R)_Aug-09_Revise-CTA(NF, Spill OVer Works). 3" xfId="985"/>
    <cellStyle name="_Meting 17.1.09 Accounts_CTA(R)_Aug-09_Revise-CTA(NF, Spill OVer Works). 4" xfId="986"/>
    <cellStyle name="_Meting 17.1.09 Accounts_CTA(R)_Aug-09_Revise-CTA(NF, Spill OVer Works). 5" xfId="987"/>
    <cellStyle name="_Meting 17.1.09 Accounts_CTA(R)_Aug-09_Revise-CTA(NF, Spill OVer Works). 6" xfId="988"/>
    <cellStyle name="_Meting 17.1.09 Accounts_CTA_Circle- Feb 2011 SOW P&amp;M" xfId="989"/>
    <cellStyle name="_Meting 17.1.09 Accounts_CTA_Circle- Feb 2011 SOW P&amp;M 2" xfId="990"/>
    <cellStyle name="_Meting 17.1.09 Accounts_CTA_Circle- Feb 2011 SOW P&amp;M 3" xfId="991"/>
    <cellStyle name="_Meting 17.1.09 Accounts_CTA_Circle- Feb 2011 SOW P&amp;M 4" xfId="992"/>
    <cellStyle name="_Meting 17.1.09 Accounts_CTA_Circle- Feb 2011 SOW P&amp;M 5" xfId="993"/>
    <cellStyle name="_Meting 17.1.09 Accounts_CTA_Circle- Feb 2011 SOW P&amp;M 6" xfId="994"/>
    <cellStyle name="_Meting 17.1.09 Accounts_CTA_Circle- Feb 2011 SOW P&amp;M_Copy P&amp;F Dec-2011(F)" xfId="995"/>
    <cellStyle name="_Meting 17.1.09 Accounts_CTA_Circle- Jan 2011 SOW P&amp;M" xfId="996"/>
    <cellStyle name="_Meting 17.1.09 Accounts_CTA_Circle- Jan 2011 SOW P&amp;M 2" xfId="997"/>
    <cellStyle name="_Meting 17.1.09 Accounts_CTA_Circle- Jan 2011 SOW P&amp;M 3" xfId="998"/>
    <cellStyle name="_Meting 17.1.09 Accounts_CTA_Circle- Jan 2011 SOW P&amp;M 4" xfId="999"/>
    <cellStyle name="_Meting 17.1.09 Accounts_CTA_Circle- Jan 2011 SOW P&amp;M 5" xfId="1000"/>
    <cellStyle name="_Meting 17.1.09 Accounts_CTA_Circle- Jan 2011 SOW P&amp;M 6" xfId="1001"/>
    <cellStyle name="_Meting 17.1.09 Accounts_CTA_Circle-_August_2010_SOW_P&amp;M(1)" xfId="1002"/>
    <cellStyle name="_Meting 17.1.09 Accounts_CTA_Circle-_August_2010_SOW_P&amp;M(1) 2" xfId="1003"/>
    <cellStyle name="_Meting 17.1.09 Accounts_CTA_Circle-_August_2010_SOW_P&amp;M(1) 3" xfId="1004"/>
    <cellStyle name="_Meting 17.1.09 Accounts_CTA_Circle-_August_2010_SOW_P&amp;M(1) 4" xfId="1005"/>
    <cellStyle name="_Meting 17.1.09 Accounts_CTA_Circle-_August_2010_SOW_P&amp;M(1) 5" xfId="1006"/>
    <cellStyle name="_Meting 17.1.09 Accounts_CTA_Circle-_August_2010_SOW_P&amp;M(1) 6" xfId="1007"/>
    <cellStyle name="_Meting 17.1.09 Accounts_CTA_Circle-_August_2010_SOW_P&amp;M(1)_Copy P&amp;F Dec-2011(F)" xfId="1008"/>
    <cellStyle name="_Meting 17.1.09 Accounts_CTA_P&amp;F Zone" xfId="1009"/>
    <cellStyle name="_Meting 17.1.09 Accounts_CTA_P&amp;F Zone 2" xfId="1010"/>
    <cellStyle name="_Meting 17.1.09 Accounts_CTA_P&amp;F Zone 3" xfId="1011"/>
    <cellStyle name="_Meting 17.1.09 Accounts_CTA_P&amp;F Zone 4" xfId="1012"/>
    <cellStyle name="_Meting 17.1.09 Accounts_CTA_P&amp;F Zone 5" xfId="1013"/>
    <cellStyle name="_Meting 17.1.09 Accounts_CTA_P&amp;F Zone 6" xfId="1014"/>
    <cellStyle name="_Meting 17.1.09 Accounts_CTA_Revise-CTA(NF, Spill OVer Works)." xfId="1015"/>
    <cellStyle name="_Meting 17.1.09 Accounts_CTA_Revise-CTA(NF, Spill OVer Works). 2" xfId="1016"/>
    <cellStyle name="_Meting 17.1.09 Accounts_CTA_Revise-CTA(NF, Spill OVer Works). 3" xfId="1017"/>
    <cellStyle name="_Meting 17.1.09 Accounts_CTA_Revise-CTA(NF, Spill OVer Works). 4" xfId="1018"/>
    <cellStyle name="_Meting 17.1.09 Accounts_CTA_Revise-CTA(NF, Spill OVer Works). 5" xfId="1019"/>
    <cellStyle name="_Meting 17.1.09 Accounts_CTA_Revise-CTA(NF, Spill OVer Works). 6" xfId="1020"/>
    <cellStyle name="_Meting 17.1.09 Accounts_Division_wise_capex_works_se-dvg(1)" xfId="1021"/>
    <cellStyle name="_Meting 17.1.09 Accounts_Feb-11_ATC HRR" xfId="1022"/>
    <cellStyle name="_Meting 17.1.09 Accounts_Feb-11_ATC HRR_Chief_off_format" xfId="1023"/>
    <cellStyle name="_Meting 17.1.09 Accounts_Feederwise_ATC CLK" xfId="1024"/>
    <cellStyle name="_Meting 17.1.09 Accounts_Feederwise_ATC CLK 2" xfId="1025"/>
    <cellStyle name="_Meting 17.1.09 Accounts_Feederwise_ATC CLK_ATC_FEB__2011_hyr_dn" xfId="1026"/>
    <cellStyle name="_Meting 17.1.09 Accounts_Feederwise_ATC CLK_ATC_FEB__2011_hyr_dn 2" xfId="1027"/>
    <cellStyle name="_Meting 17.1.09 Accounts_Feederwise_ATC CLK_ATC_FEB__2011_hyr_dn 3" xfId="1028"/>
    <cellStyle name="_Meting 17.1.09 Accounts_Feederwise_ATC CLK_ATC_FEB__2011_hyr_dn 4" xfId="1029"/>
    <cellStyle name="_Meting 17.1.09 Accounts_Feederwise_ATC CLK_ATC_FEB__2011_hyr_dn 5" xfId="1030"/>
    <cellStyle name="_Meting 17.1.09 Accounts_Feederwise_ATC CLK_ATC_FEB__2011_hyr_dn 6" xfId="1031"/>
    <cellStyle name="_Meting 17.1.09 Accounts_Feederwise_ATC CLK_HYR_ATC_Jan_11_org" xfId="1032"/>
    <cellStyle name="_Meting 17.1.09 Accounts_Feederwise_ATC CLK_HYR_ATC_Jan_11_org 2" xfId="1033"/>
    <cellStyle name="_Meting 17.1.09 Accounts_Feederwise_ATC CLK_HYR_ATC_Jan_11_org 3" xfId="1034"/>
    <cellStyle name="_Meting 17.1.09 Accounts_Feederwise_ATC CLK_HYR_ATC_Jan_11_org 4" xfId="1035"/>
    <cellStyle name="_Meting 17.1.09 Accounts_Feederwise_ATC CLK_HYR_ATC_Jan_11_org 5" xfId="1036"/>
    <cellStyle name="_Meting 17.1.09 Accounts_Feederwise_ATC CLK_HYR_ATC_Jan_11_org 6" xfId="1037"/>
    <cellStyle name="_Meting 17.1.09 Accounts_Feederwise_ATC_AUG-10 (5)" xfId="1038"/>
    <cellStyle name="_Meting 17.1.09 Accounts_Feederwise_ATC_AUG-10 (5) 2" xfId="1039"/>
    <cellStyle name="_Meting 17.1.09 Accounts_Feederwise_ATC_AUG-10 (5)_ATC_FEB__2011_hyr_dn" xfId="1040"/>
    <cellStyle name="_Meting 17.1.09 Accounts_Feederwise_ATC_AUG-10 (5)_ATC_FEB__2011_hyr_dn 2" xfId="1041"/>
    <cellStyle name="_Meting 17.1.09 Accounts_Feederwise_ATC_AUG-10 (5)_ATC_FEB__2011_hyr_dn 3" xfId="1042"/>
    <cellStyle name="_Meting 17.1.09 Accounts_Feederwise_ATC_AUG-10 (5)_ATC_FEB__2011_hyr_dn 4" xfId="1043"/>
    <cellStyle name="_Meting 17.1.09 Accounts_Feederwise_ATC_AUG-10 (5)_ATC_FEB__2011_hyr_dn 5" xfId="1044"/>
    <cellStyle name="_Meting 17.1.09 Accounts_Feederwise_ATC_AUG-10 (5)_ATC_FEB__2011_hyr_dn 6" xfId="1045"/>
    <cellStyle name="_Meting 17.1.09 Accounts_HRR ATC Dec-10 ATC" xfId="1046"/>
    <cellStyle name="_Meting 17.1.09 Accounts_HRR ATC Dec-10 ATC_Chief_off_format" xfId="1047"/>
    <cellStyle name="_Meting 17.1.09 Accounts_HRR ATC Jan-11" xfId="1048"/>
    <cellStyle name="_Meting 17.1.09 Accounts_HRR ATC Jan-11_Chief_off_format" xfId="1049"/>
    <cellStyle name="_Meting 17.1.09 Accounts_HRR March-11_ATC" xfId="1050"/>
    <cellStyle name="_Meting 17.1.09 Accounts_HRR March-11_ATC_Chief_off_format" xfId="1051"/>
    <cellStyle name="_Meting 17.1.09 Accounts_HRR Nov-10_ATC" xfId="1052"/>
    <cellStyle name="_Meting 17.1.09 Accounts_HYR_ATC_Jan_11_org" xfId="1053"/>
    <cellStyle name="_Meting 17.1.09 Accounts_HYR_ATC_Jan_11_org 2" xfId="1054"/>
    <cellStyle name="_Meting 17.1.09 Accounts_HYR_ATC_Jan_11_org 3" xfId="1055"/>
    <cellStyle name="_Meting 17.1.09 Accounts_HYR_ATC_Jan_11_org 4" xfId="1056"/>
    <cellStyle name="_Meting 17.1.09 Accounts_HYR_ATC_Jan_11_org 5" xfId="1057"/>
    <cellStyle name="_Meting 17.1.09 Accounts_HYR_ATC_Jan_11_org 6" xfId="1058"/>
    <cellStyle name="_Meting 17.1.09 Accounts_P&amp;F Zone" xfId="1059"/>
    <cellStyle name="_Meting 17.1.09 Accounts_P&amp;F Zone 2" xfId="1060"/>
    <cellStyle name="_Meting 17.1.09 Accounts_P&amp;F Zone 3" xfId="1061"/>
    <cellStyle name="_Meting 17.1.09 Accounts_P&amp;F Zone 4" xfId="1062"/>
    <cellStyle name="_Meting 17.1.09 Accounts_P&amp;F Zone 5" xfId="1063"/>
    <cellStyle name="_Meting 17.1.09 Accounts_P&amp;F Zone 6" xfId="1064"/>
    <cellStyle name="_Meting 17.1.09 Accounts_Revise-CTA(NF, Spill OVer Works)." xfId="1065"/>
    <cellStyle name="_Meting 17.1.09 Accounts_Revise-CTA(NF, Spill OVer Works). 2" xfId="1066"/>
    <cellStyle name="_Meting 17.1.09 Accounts_Revise-CTA(NF, Spill OVer Works). 3" xfId="1067"/>
    <cellStyle name="_Meting 17.1.09 Accounts_Revise-CTA(NF, Spill OVer Works). 4" xfId="1068"/>
    <cellStyle name="_Meting 17.1.09 Accounts_Revise-CTA(NF, Spill OVer Works). 5" xfId="1069"/>
    <cellStyle name="_Meting 17.1.09 Accounts_Revise-CTA(NF, Spill OVer Works). 6" xfId="1070"/>
    <cellStyle name="_MNR - April  to Sept 09" xfId="1071"/>
    <cellStyle name="_MNR - April  to Sept 09 2" xfId="1072"/>
    <cellStyle name="_MNR - April  to Sept 09_tumkur circle CT-_Formats_-May_2011(1)" xfId="1073"/>
    <cellStyle name="_MNR - April  to Sept 09_tumkur circle CT-_Formats_-May_2011(1) 2" xfId="1074"/>
    <cellStyle name="_MNR - April  to Sept 09_tumkur circle CT-_Formats_-May_2011(1) 3" xfId="1075"/>
    <cellStyle name="_MNR - April  to Sept 09_tumkur circle CT-_Formats_-May_2011(1) 4" xfId="1076"/>
    <cellStyle name="_MNR - April  to Sept 09_tumkur circle CT-_Formats_-May_2011(1) 5" xfId="1077"/>
    <cellStyle name="_MNR - April  to Sept 09_tumkur circle CT-_Formats_-May_2011(1) 6" xfId="1078"/>
    <cellStyle name="_New Formate ATC Loss _ T&amp;D Loss-Feb-09 of Madhugiri Divivision" xfId="1079"/>
    <cellStyle name="_New Formate ATC Loss _ T&amp;D Loss-Feb-09 of Madhugiri Divivision_C1 to C10_Format_Meeting_Dec-09" xfId="1080"/>
    <cellStyle name="_New Formate ATC Loss _ T&amp;D Loss-Feb-09 of Madhugiri Divivision_DTC Wse Energy Audit Dec-09 Madhugiri dvn 05.01.10" xfId="1081"/>
    <cellStyle name="_New Formate ATC Loss _ T&amp;D Loss-Feb-09 of Madhugiri Divivision_DTC Wse Energy Audit FEB-10 Madhugiri dvn" xfId="1082"/>
    <cellStyle name="_New Formate ATC Loss _ T&amp;D Loss-Feb-09 of Madhugiri Divivision_DTC_EA_MADHUGIRI__DIVISION_new" xfId="1083"/>
    <cellStyle name="_New Formate ATC Loss _ T&amp;D Loss-Jan-09 of Madhugiri Divivision" xfId="1084"/>
    <cellStyle name="_New Formate ATC Loss _ T&amp;D Loss-Jan-09 of Madhugiri Divivision_C1 to C10_Format_Meeting_Dec-09" xfId="1085"/>
    <cellStyle name="_New Formate ATC Loss _ T&amp;D Loss-Jan-09 of Madhugiri Divivision_DTC Wse Energy Audit Dec-09 Madhugiri dvn 05.01.10" xfId="1086"/>
    <cellStyle name="_New Formate ATC Loss _ T&amp;D Loss-Jan-09 of Madhugiri Divivision_DTC Wse Energy Audit FEB-10 Madhugiri dvn" xfId="1087"/>
    <cellStyle name="_New Formate ATC Loss _ T&amp;D Loss-Jan-09 of Madhugiri Divivision_DTC_EA_MADHUGIRI__DIVISION_new" xfId="1088"/>
    <cellStyle name="_Parameters April-10" xfId="1089"/>
    <cellStyle name="_Parameters April-10 2" xfId="1090"/>
    <cellStyle name="_Parameters April-10 2 2" xfId="1091"/>
    <cellStyle name="_Parameters April-10 2 3" xfId="1092"/>
    <cellStyle name="_Parameters April-10 3" xfId="1093"/>
    <cellStyle name="_Parameters April-10 3 2" xfId="1094"/>
    <cellStyle name="_Parameters April-10 3 3" xfId="1095"/>
    <cellStyle name="_Parameters April-10 4" xfId="1096"/>
    <cellStyle name="_Parameters April-10 4 2" xfId="1097"/>
    <cellStyle name="_Parameters April-10 4 3" xfId="1098"/>
    <cellStyle name="_Parameters April-10 5" xfId="1099"/>
    <cellStyle name="_Parameters April-10 6" xfId="1100"/>
    <cellStyle name="_Parameters May-10" xfId="1101"/>
    <cellStyle name="_Parameters May-10 2" xfId="1102"/>
    <cellStyle name="_Parameters May-10 2 2" xfId="1103"/>
    <cellStyle name="_Parameters May-10 2 3" xfId="1104"/>
    <cellStyle name="_Parameters May-10 3" xfId="1105"/>
    <cellStyle name="_Parameters May-10 3 2" xfId="1106"/>
    <cellStyle name="_Parameters May-10 3 3" xfId="1107"/>
    <cellStyle name="_Parameters May-10 4" xfId="1108"/>
    <cellStyle name="_Parameters May-10 4 2" xfId="1109"/>
    <cellStyle name="_Parameters May-10 4 3" xfId="1110"/>
    <cellStyle name="_Parameters May-10 5" xfId="1111"/>
    <cellStyle name="_Parameters May-10 6" xfId="1112"/>
    <cellStyle name="_Pavagada_Solar_Rebit_Details_Jan-09" xfId="1113"/>
    <cellStyle name="_Pavagada_Solar_Rebit_Details_Jan-09 2" xfId="1114"/>
    <cellStyle name="_Pavagada_Solar_Rebit_Details_Jan-09_C1 to C10_Format_Meeting_Dec-09" xfId="1115"/>
    <cellStyle name="_Pavagada_Solar_Rebit_Details_Jan-09_C1 to C10_Format_Meeting_Dec-09 2" xfId="1116"/>
    <cellStyle name="_Pavagada_Solar_Rebit_Details_Jan-09_DTC EA 18.01.10 Division Format" xfId="1117"/>
    <cellStyle name="_Pavagada_Solar_Rebit_Details_Jan-09_DTC EA 18.01.10 Division Format 2" xfId="1118"/>
    <cellStyle name="_Pavagada_Solar_Rebit_Details_Jan-09_DTC EA ABSTRCT FEB -10" xfId="1119"/>
    <cellStyle name="_Pavagada_Solar_Rebit_Details_Jan-09_DTC EA ABSTRCT FEB -10 2" xfId="1120"/>
    <cellStyle name="_Pavagada_Solar_Rebit_Details_Jan-09_DTC EA JAN-09     AJAY" xfId="1121"/>
    <cellStyle name="_Pavagada_Solar_Rebit_Details_Jan-09_DTC EA JAN-09     AJAY 2" xfId="1122"/>
    <cellStyle name="_Pavagada_Solar_Rebit_Details_Jan-09_DTC Wse Energy Audit Dec-09 Madhugiri dvn 05.01.10" xfId="1123"/>
    <cellStyle name="_Pavagada_Solar_Rebit_Details_Jan-09_DTC Wse Energy Audit Dec-09 Madhugiri dvn 05.01.10 2" xfId="1124"/>
    <cellStyle name="_Pavagada_Solar_Rebit_Details_Jan-09_DTC Wse Energy Audit Jan-10 Madhugiri dvn" xfId="1125"/>
    <cellStyle name="_Pavagada_Solar_Rebit_Details_Jan-09_DTC Wse Energy Audit Jan-10 Madhugiri dvn 2" xfId="1126"/>
    <cellStyle name="_Pavagada_Solar_Rebit_Details_Jan-09_DTC Wse Energy Audit Jan-10 Madhugiri dvn Final" xfId="1127"/>
    <cellStyle name="_Pavagada_Solar_Rebit_Details_Jan-09_DTC Wse Energy Audit Jan-10 Madhugiri dvn Final 2" xfId="1128"/>
    <cellStyle name="_Performance BESCOM June-10" xfId="1129"/>
    <cellStyle name="_Performance BESCOM June-10 2" xfId="1130"/>
    <cellStyle name="_Performance BESCOM June-10_tumkur circle CT-_Formats_-May_2011(1)" xfId="1131"/>
    <cellStyle name="_Performance BESCOM June-10_tumkur circle CT-_Formats_-May_2011(1) 2" xfId="1132"/>
    <cellStyle name="_Performance BESCOM June-10_tumkur circle CT-_Formats_-May_2011(1) 3" xfId="1133"/>
    <cellStyle name="_Performance BESCOM June-10_tumkur circle CT-_Formats_-May_2011(1) 4" xfId="1134"/>
    <cellStyle name="_Performance BESCOM June-10_tumkur circle CT-_Formats_-May_2011(1) 5" xfId="1135"/>
    <cellStyle name="_Performance BESCOM June-10_tumkur circle CT-_Formats_-May_2011(1) 6" xfId="1136"/>
    <cellStyle name="_PF_Modelling_KPMG v3.0" xfId="1137"/>
    <cellStyle name="_PF_Modelling_KPMG v3.0 2" xfId="1138"/>
    <cellStyle name="_PF_Modelling_KPMG v3.0 2 2" xfId="1139"/>
    <cellStyle name="_PF_Modelling_KPMG v3.0 2 3" xfId="1140"/>
    <cellStyle name="_PF_Modelling_KPMG v3.0 3" xfId="1141"/>
    <cellStyle name="_PF_Modelling_KPMG v3.0 3 2" xfId="1142"/>
    <cellStyle name="_PF_Modelling_KPMG v3.0 3 3" xfId="1143"/>
    <cellStyle name="_PF_Modelling_KPMG v3.0 4" xfId="1144"/>
    <cellStyle name="_PF_Modelling_KPMG v3.0 4 2" xfId="1145"/>
    <cellStyle name="_PF_Modelling_KPMG v3.0 4 3" xfId="1146"/>
    <cellStyle name="_PF_Modelling_KPMG v3.0 5" xfId="1147"/>
    <cellStyle name="_PF_Modelling_KPMG v3.0 6" xfId="1148"/>
    <cellStyle name="_Rev-DVG" xfId="1149"/>
    <cellStyle name="_Rev-DVG 2" xfId="1150"/>
    <cellStyle name="_Rev-DVG 2 2" xfId="1151"/>
    <cellStyle name="_Rev-DVG 2 3" xfId="1152"/>
    <cellStyle name="_Rev-DVG 3" xfId="1153"/>
    <cellStyle name="_Rev-DVG 3 2" xfId="1154"/>
    <cellStyle name="_Rev-DVG 3 3" xfId="1155"/>
    <cellStyle name="_Rev-DVG 4" xfId="1156"/>
    <cellStyle name="_Rev-DVG 4 2" xfId="1157"/>
    <cellStyle name="_Rev-DVG 4 3" xfId="1158"/>
    <cellStyle name="_Rev-DVG 5" xfId="1159"/>
    <cellStyle name="_Rev-DVG 6" xfId="1160"/>
    <cellStyle name="_Rev-DVG_Revised New Format from GM CA -24.02.2012" xfId="1161"/>
    <cellStyle name="_Rev-DVG_Revised New Format from GM CA -24.02.2012 2" xfId="1162"/>
    <cellStyle name="_Sira town ATC KERC June-10" xfId="1163"/>
    <cellStyle name="_Sira town ATC KERC June-10 2" xfId="1164"/>
    <cellStyle name="_Sira Town ATC May-10" xfId="1165"/>
    <cellStyle name="_Sira Town ATC May-10 2" xfId="1166"/>
    <cellStyle name="_Sira_Town_ATC" xfId="1167"/>
    <cellStyle name="_Sira_Town_ATC 2" xfId="1168"/>
    <cellStyle name="_Sira_Town_Energy__Audit July-10" xfId="1169"/>
    <cellStyle name="_Sira_Town_Energy__Audit July-10 2" xfId="1170"/>
    <cellStyle name="_Sira_Town_Energy__Audit(Zonal)_Aug-10" xfId="1171"/>
    <cellStyle name="_Sira_Town_Energy__Audit(Zonal)_Aug-10 2" xfId="1172"/>
    <cellStyle name="_Solar Rebate-Jan09" xfId="1173"/>
    <cellStyle name="_Solar Rebate-Jan09_ATC Loss T &amp; D Loss Feb-11 of Madhugiri Division" xfId="1174"/>
    <cellStyle name="_Solar Rebate-Jan09_C1 to C10_Format_Meeting_Dec-09" xfId="1175"/>
    <cellStyle name="_Solar Rebate-Jan09_C1 to C10_Format_Meeting_Dec-09_ATC Loss T &amp; D Loss Feb-11 of Madhugiri Division" xfId="1176"/>
    <cellStyle name="_Solar Rebate-Jan09_DTC Wse Energy Audit Dec-09 Madhugiri dvn 05.01.10" xfId="1177"/>
    <cellStyle name="_Solar Rebate-Jan09_DTC Wse Energy Audit Dec-09 Madhugiri dvn 05.01.10_ATC Loss T &amp; D Loss Feb-11 of Madhugiri Division" xfId="1178"/>
    <cellStyle name="_Solar Rebate-Jan09_DTC Wse Energy Audit FEB-10 Madhugiri dvn" xfId="1179"/>
    <cellStyle name="_Solar Rebate-Jan09_DTC Wse Energy Audit FEB-10 Madhugiri dvn_ATC Loss T &amp; D Loss Feb-11 of Madhugiri Division" xfId="1180"/>
    <cellStyle name="_Solar Rebate-Jan09_DTC_EA_MADHUGIRI__DIVISION_new" xfId="1181"/>
    <cellStyle name="_Solar Rebate-Jan09_DTC_EA_MADHUGIRI__DIVISION_new_ATC Loss T &amp; D Loss Feb-11 of Madhugiri Division" xfId="1182"/>
    <cellStyle name="_SOW Circle" xfId="1183"/>
    <cellStyle name="_SOW Circle_Circle- Feb 2011 SOW P&amp;M" xfId="1184"/>
    <cellStyle name="_SOW Circle_Circle- Feb 2011 SOW P&amp;M 2" xfId="1185"/>
    <cellStyle name="_SOW Circle_Circle- Feb 2011 SOW P&amp;M 3" xfId="1186"/>
    <cellStyle name="_SOW Circle_Circle- Feb 2011 SOW P&amp;M 4" xfId="1187"/>
    <cellStyle name="_SOW Circle_Circle- Feb 2011 SOW P&amp;M 5" xfId="1188"/>
    <cellStyle name="_SOW Circle_Circle- Feb 2011 SOW P&amp;M 6" xfId="1189"/>
    <cellStyle name="_SOW Circle_Circle- Feb 2011 SOW P&amp;M_Copy P&amp;F Dec-2011(F)" xfId="1190"/>
    <cellStyle name="_SOW Circle_Circle- Jan 2011 SOW P&amp;M" xfId="1191"/>
    <cellStyle name="_SOW Circle_Circle- Jan 2011 SOW P&amp;M 2" xfId="1192"/>
    <cellStyle name="_SOW Circle_Circle- Jan 2011 SOW P&amp;M 3" xfId="1193"/>
    <cellStyle name="_SOW Circle_Circle- Jan 2011 SOW P&amp;M 4" xfId="1194"/>
    <cellStyle name="_SOW Circle_Circle- Jan 2011 SOW P&amp;M 5" xfId="1195"/>
    <cellStyle name="_SOW Circle_Circle- Jan 2011 SOW P&amp;M 6" xfId="1196"/>
    <cellStyle name="_SOW Circle_Circle-_August_2010_SOW_P&amp;M(1)" xfId="1197"/>
    <cellStyle name="_SOW Circle_Circle-_August_2010_SOW_P&amp;M(1) 2" xfId="1198"/>
    <cellStyle name="_SOW Circle_Circle-_August_2010_SOW_P&amp;M(1) 3" xfId="1199"/>
    <cellStyle name="_SOW Circle_Circle-_August_2010_SOW_P&amp;M(1) 4" xfId="1200"/>
    <cellStyle name="_SOW Circle_Circle-_August_2010_SOW_P&amp;M(1) 5" xfId="1201"/>
    <cellStyle name="_SOW Circle_Circle-_August_2010_SOW_P&amp;M(1) 6" xfId="1202"/>
    <cellStyle name="_SOW Circle_Circle-_August_2010_SOW_P&amp;M(1)_Copy P&amp;F Dec-2011(F)" xfId="1203"/>
    <cellStyle name="_SOW Circle_P&amp;F Zone" xfId="1204"/>
    <cellStyle name="_SOW Circle_P&amp;F Zone 2" xfId="1205"/>
    <cellStyle name="_SOW Circle_P&amp;F Zone 3" xfId="1206"/>
    <cellStyle name="_SOW Circle_P&amp;F Zone 4" xfId="1207"/>
    <cellStyle name="_SOW Circle_P&amp;F Zone 5" xfId="1208"/>
    <cellStyle name="_SOW Circle_P&amp;F Zone 6" xfId="1209"/>
    <cellStyle name="_Spill OVer works" xfId="1210"/>
    <cellStyle name="_Spill OVer works_Circle- Feb 2011 SOW P&amp;M" xfId="1211"/>
    <cellStyle name="_Spill OVer works_Circle- Feb 2011 SOW P&amp;M 2" xfId="1212"/>
    <cellStyle name="_Spill OVer works_Circle- Feb 2011 SOW P&amp;M 3" xfId="1213"/>
    <cellStyle name="_Spill OVer works_Circle- Feb 2011 SOW P&amp;M 4" xfId="1214"/>
    <cellStyle name="_Spill OVer works_Circle- Feb 2011 SOW P&amp;M 5" xfId="1215"/>
    <cellStyle name="_Spill OVer works_Circle- Feb 2011 SOW P&amp;M 6" xfId="1216"/>
    <cellStyle name="_Spill OVer works_Circle- Feb 2011 SOW P&amp;M_Copy P&amp;F Dec-2011(F)" xfId="1217"/>
    <cellStyle name="_Spill OVer works_Circle- Jan 2011 SOW P&amp;M" xfId="1218"/>
    <cellStyle name="_Spill OVer works_Circle- Jan 2011 SOW P&amp;M 2" xfId="1219"/>
    <cellStyle name="_Spill OVer works_Circle- Jan 2011 SOW P&amp;M 3" xfId="1220"/>
    <cellStyle name="_Spill OVer works_Circle- Jan 2011 SOW P&amp;M 4" xfId="1221"/>
    <cellStyle name="_Spill OVer works_Circle- Jan 2011 SOW P&amp;M 5" xfId="1222"/>
    <cellStyle name="_Spill OVer works_Circle- Jan 2011 SOW P&amp;M 6" xfId="1223"/>
    <cellStyle name="_Spill OVer works_Circle-_August_2010_SOW_P&amp;M(1)" xfId="1224"/>
    <cellStyle name="_Spill OVer works_Circle-_August_2010_SOW_P&amp;M(1) 2" xfId="1225"/>
    <cellStyle name="_Spill OVer works_Circle-_August_2010_SOW_P&amp;M(1) 3" xfId="1226"/>
    <cellStyle name="_Spill OVer works_Circle-_August_2010_SOW_P&amp;M(1) 4" xfId="1227"/>
    <cellStyle name="_Spill OVer works_Circle-_August_2010_SOW_P&amp;M(1) 5" xfId="1228"/>
    <cellStyle name="_Spill OVer works_Circle-_August_2010_SOW_P&amp;M(1) 6" xfId="1229"/>
    <cellStyle name="_Spill OVer works_Circle-_August_2010_SOW_P&amp;M(1)_Copy P&amp;F Dec-2011(F)" xfId="1230"/>
    <cellStyle name="_Spill OVer works_P&amp;F Zone" xfId="1231"/>
    <cellStyle name="_Spill OVer works_P&amp;F Zone 2" xfId="1232"/>
    <cellStyle name="_Spill OVer works_P&amp;F Zone 3" xfId="1233"/>
    <cellStyle name="_Spill OVer works_P&amp;F Zone 4" xfId="1234"/>
    <cellStyle name="_Spill OVer works_P&amp;F Zone 5" xfId="1235"/>
    <cellStyle name="_Spill OVer works_P&amp;F Zone 6" xfId="1236"/>
    <cellStyle name="_Sub DCB Feb-09" xfId="1237"/>
    <cellStyle name="_Sub DCB Feb-09_Division_wise_capex_works_se-dvg(1)" xfId="1238"/>
    <cellStyle name="_TEA Sira April-10" xfId="1239"/>
    <cellStyle name="_TEA Sira April-10 2" xfId="1240"/>
    <cellStyle name="_To Division Office" xfId="1241"/>
    <cellStyle name="_To Division Office 2" xfId="1242"/>
    <cellStyle name="_To Division Office 2 2" xfId="1243"/>
    <cellStyle name="_To Division Office 2 3" xfId="1244"/>
    <cellStyle name="_To Division Office 3" xfId="1245"/>
    <cellStyle name="_To Division Office 3 2" xfId="1246"/>
    <cellStyle name="_To Division Office 3 3" xfId="1247"/>
    <cellStyle name="_To Division Office 4" xfId="1248"/>
    <cellStyle name="_To Division Office 4 2" xfId="1249"/>
    <cellStyle name="_To Division Office 4 3" xfId="1250"/>
    <cellStyle name="_To Division Office 5" xfId="1251"/>
    <cellStyle name="_To Division Office 6" xfId="1252"/>
    <cellStyle name="_To Division Office_Revised New Format from GM CA -24.02.2012" xfId="1253"/>
    <cellStyle name="_To Division Office_Revised New Format from GM CA -24.02.2012 2" xfId="1254"/>
    <cellStyle name="=C:\WINNT35\SYSTEM32\COMMAND.COM" xfId="1255"/>
    <cellStyle name="=C:\WINNT35\SYSTEM32\COMMAND.COM 2" xfId="1256"/>
    <cellStyle name="=C:\WINNT35\SYSTEM32\COMMAND.COM 2 2" xfId="1257"/>
    <cellStyle name="=C:\WINNT35\SYSTEM32\COMMAND.COM 2 3" xfId="1258"/>
    <cellStyle name="=C:\WINNT35\SYSTEM32\COMMAND.COM 3" xfId="1259"/>
    <cellStyle name="=C:\WINNT35\SYSTEM32\COMMAND.COM 3 2" xfId="1260"/>
    <cellStyle name="=C:\WINNT35\SYSTEM32\COMMAND.COM 3 3" xfId="1261"/>
    <cellStyle name="=C:\WINNT35\SYSTEM32\COMMAND.COM 4" xfId="1262"/>
    <cellStyle name="=C:\WINNT35\SYSTEM32\COMMAND.COM 4 2" xfId="1263"/>
    <cellStyle name="=C:\WINNT35\SYSTEM32\COMMAND.COM 4 3" xfId="1264"/>
    <cellStyle name="=C:\WINNT35\SYSTEM32\COMMAND.COM 5" xfId="1265"/>
    <cellStyle name="=C:\WINNT35\SYSTEM32\COMMAND.COM 6" xfId="1266"/>
    <cellStyle name="11" xfId="1267"/>
    <cellStyle name="18" xfId="1268"/>
    <cellStyle name="20" xfId="1269"/>
    <cellStyle name="20% - Accent1 10" xfId="1270"/>
    <cellStyle name="20% - Accent1 10 2" xfId="1271"/>
    <cellStyle name="20% - Accent1 11" xfId="1272"/>
    <cellStyle name="20% - Accent1 11 2" xfId="1273"/>
    <cellStyle name="20% - Accent1 2" xfId="1274"/>
    <cellStyle name="20% - Accent1 2 10" xfId="1275"/>
    <cellStyle name="20% - Accent1 2 100" xfId="1276"/>
    <cellStyle name="20% - Accent1 2 101" xfId="1277"/>
    <cellStyle name="20% - Accent1 2 102" xfId="1278"/>
    <cellStyle name="20% - Accent1 2 103" xfId="1279"/>
    <cellStyle name="20% - Accent1 2 104" xfId="1280"/>
    <cellStyle name="20% - Accent1 2 105" xfId="1281"/>
    <cellStyle name="20% - Accent1 2 106" xfId="1282"/>
    <cellStyle name="20% - Accent1 2 107" xfId="1283"/>
    <cellStyle name="20% - Accent1 2 108" xfId="1284"/>
    <cellStyle name="20% - Accent1 2 109" xfId="1285"/>
    <cellStyle name="20% - Accent1 2 11" xfId="1286"/>
    <cellStyle name="20% - Accent1 2 110" xfId="1287"/>
    <cellStyle name="20% - Accent1 2 111" xfId="1288"/>
    <cellStyle name="20% - Accent1 2 112" xfId="1289"/>
    <cellStyle name="20% - Accent1 2 113" xfId="1290"/>
    <cellStyle name="20% - Accent1 2 114" xfId="1291"/>
    <cellStyle name="20% - Accent1 2 115" xfId="1292"/>
    <cellStyle name="20% - Accent1 2 116" xfId="1293"/>
    <cellStyle name="20% - Accent1 2 117" xfId="1294"/>
    <cellStyle name="20% - Accent1 2 118" xfId="1295"/>
    <cellStyle name="20% - Accent1 2 119" xfId="1296"/>
    <cellStyle name="20% - Accent1 2 12" xfId="1297"/>
    <cellStyle name="20% - Accent1 2 120" xfId="1298"/>
    <cellStyle name="20% - Accent1 2 121" xfId="1299"/>
    <cellStyle name="20% - Accent1 2 122" xfId="1300"/>
    <cellStyle name="20% - Accent1 2 123" xfId="1301"/>
    <cellStyle name="20% - Accent1 2 124" xfId="1302"/>
    <cellStyle name="20% - Accent1 2 125" xfId="1303"/>
    <cellStyle name="20% - Accent1 2 126" xfId="1304"/>
    <cellStyle name="20% - Accent1 2 127" xfId="1305"/>
    <cellStyle name="20% - Accent1 2 128" xfId="1306"/>
    <cellStyle name="20% - Accent1 2 129" xfId="1307"/>
    <cellStyle name="20% - Accent1 2 13" xfId="1308"/>
    <cellStyle name="20% - Accent1 2 130" xfId="1309"/>
    <cellStyle name="20% - Accent1 2 131" xfId="1310"/>
    <cellStyle name="20% - Accent1 2 132" xfId="1311"/>
    <cellStyle name="20% - Accent1 2 133" xfId="1312"/>
    <cellStyle name="20% - Accent1 2 14" xfId="1313"/>
    <cellStyle name="20% - Accent1 2 15" xfId="1314"/>
    <cellStyle name="20% - Accent1 2 16" xfId="1315"/>
    <cellStyle name="20% - Accent1 2 17" xfId="1316"/>
    <cellStyle name="20% - Accent1 2 18" xfId="1317"/>
    <cellStyle name="20% - Accent1 2 19" xfId="1318"/>
    <cellStyle name="20% - Accent1 2 2" xfId="1319"/>
    <cellStyle name="20% - Accent1 2 2 2" xfId="1320"/>
    <cellStyle name="20% - Accent1 2 20" xfId="1321"/>
    <cellStyle name="20% - Accent1 2 21" xfId="1322"/>
    <cellStyle name="20% - Accent1 2 22" xfId="1323"/>
    <cellStyle name="20% - Accent1 2 23" xfId="1324"/>
    <cellStyle name="20% - Accent1 2 24" xfId="1325"/>
    <cellStyle name="20% - Accent1 2 25" xfId="1326"/>
    <cellStyle name="20% - Accent1 2 26" xfId="1327"/>
    <cellStyle name="20% - Accent1 2 27" xfId="1328"/>
    <cellStyle name="20% - Accent1 2 28" xfId="1329"/>
    <cellStyle name="20% - Accent1 2 29" xfId="1330"/>
    <cellStyle name="20% - Accent1 2 3" xfId="1331"/>
    <cellStyle name="20% - Accent1 2 3 2" xfId="1332"/>
    <cellStyle name="20% - Accent1 2 30" xfId="1333"/>
    <cellStyle name="20% - Accent1 2 31" xfId="1334"/>
    <cellStyle name="20% - Accent1 2 32" xfId="1335"/>
    <cellStyle name="20% - Accent1 2 33" xfId="1336"/>
    <cellStyle name="20% - Accent1 2 34" xfId="1337"/>
    <cellStyle name="20% - Accent1 2 35" xfId="1338"/>
    <cellStyle name="20% - Accent1 2 36" xfId="1339"/>
    <cellStyle name="20% - Accent1 2 37" xfId="1340"/>
    <cellStyle name="20% - Accent1 2 38" xfId="1341"/>
    <cellStyle name="20% - Accent1 2 39" xfId="1342"/>
    <cellStyle name="20% - Accent1 2 4" xfId="1343"/>
    <cellStyle name="20% - Accent1 2 4 2" xfId="1344"/>
    <cellStyle name="20% - Accent1 2 40" xfId="1345"/>
    <cellStyle name="20% - Accent1 2 41" xfId="1346"/>
    <cellStyle name="20% - Accent1 2 42" xfId="1347"/>
    <cellStyle name="20% - Accent1 2 43" xfId="1348"/>
    <cellStyle name="20% - Accent1 2 44" xfId="1349"/>
    <cellStyle name="20% - Accent1 2 45" xfId="1350"/>
    <cellStyle name="20% - Accent1 2 46" xfId="1351"/>
    <cellStyle name="20% - Accent1 2 47" xfId="1352"/>
    <cellStyle name="20% - Accent1 2 48" xfId="1353"/>
    <cellStyle name="20% - Accent1 2 49" xfId="1354"/>
    <cellStyle name="20% - Accent1 2 5" xfId="1355"/>
    <cellStyle name="20% - Accent1 2 5 2" xfId="1356"/>
    <cellStyle name="20% - Accent1 2 50" xfId="1357"/>
    <cellStyle name="20% - Accent1 2 51" xfId="1358"/>
    <cellStyle name="20% - Accent1 2 52" xfId="1359"/>
    <cellStyle name="20% - Accent1 2 53" xfId="1360"/>
    <cellStyle name="20% - Accent1 2 54" xfId="1361"/>
    <cellStyle name="20% - Accent1 2 55" xfId="1362"/>
    <cellStyle name="20% - Accent1 2 56" xfId="1363"/>
    <cellStyle name="20% - Accent1 2 57" xfId="1364"/>
    <cellStyle name="20% - Accent1 2 58" xfId="1365"/>
    <cellStyle name="20% - Accent1 2 59" xfId="1366"/>
    <cellStyle name="20% - Accent1 2 6" xfId="1367"/>
    <cellStyle name="20% - Accent1 2 6 2" xfId="1368"/>
    <cellStyle name="20% - Accent1 2 60" xfId="1369"/>
    <cellStyle name="20% - Accent1 2 61" xfId="1370"/>
    <cellStyle name="20% - Accent1 2 62" xfId="1371"/>
    <cellStyle name="20% - Accent1 2 63" xfId="1372"/>
    <cellStyle name="20% - Accent1 2 64" xfId="1373"/>
    <cellStyle name="20% - Accent1 2 65" xfId="1374"/>
    <cellStyle name="20% - Accent1 2 66" xfId="1375"/>
    <cellStyle name="20% - Accent1 2 67" xfId="1376"/>
    <cellStyle name="20% - Accent1 2 68" xfId="1377"/>
    <cellStyle name="20% - Accent1 2 69" xfId="1378"/>
    <cellStyle name="20% - Accent1 2 7" xfId="1379"/>
    <cellStyle name="20% - Accent1 2 7 2" xfId="1380"/>
    <cellStyle name="20% - Accent1 2 70" xfId="1381"/>
    <cellStyle name="20% - Accent1 2 71" xfId="1382"/>
    <cellStyle name="20% - Accent1 2 72" xfId="1383"/>
    <cellStyle name="20% - Accent1 2 73" xfId="1384"/>
    <cellStyle name="20% - Accent1 2 74" xfId="1385"/>
    <cellStyle name="20% - Accent1 2 75" xfId="1386"/>
    <cellStyle name="20% - Accent1 2 76" xfId="1387"/>
    <cellStyle name="20% - Accent1 2 77" xfId="1388"/>
    <cellStyle name="20% - Accent1 2 78" xfId="1389"/>
    <cellStyle name="20% - Accent1 2 79" xfId="1390"/>
    <cellStyle name="20% - Accent1 2 8" xfId="1391"/>
    <cellStyle name="20% - Accent1 2 8 2" xfId="1392"/>
    <cellStyle name="20% - Accent1 2 80" xfId="1393"/>
    <cellStyle name="20% - Accent1 2 81" xfId="1394"/>
    <cellStyle name="20% - Accent1 2 82" xfId="1395"/>
    <cellStyle name="20% - Accent1 2 83" xfId="1396"/>
    <cellStyle name="20% - Accent1 2 84" xfId="1397"/>
    <cellStyle name="20% - Accent1 2 85" xfId="1398"/>
    <cellStyle name="20% - Accent1 2 86" xfId="1399"/>
    <cellStyle name="20% - Accent1 2 87" xfId="1400"/>
    <cellStyle name="20% - Accent1 2 88" xfId="1401"/>
    <cellStyle name="20% - Accent1 2 89" xfId="1402"/>
    <cellStyle name="20% - Accent1 2 9" xfId="1403"/>
    <cellStyle name="20% - Accent1 2 90" xfId="1404"/>
    <cellStyle name="20% - Accent1 2 91" xfId="1405"/>
    <cellStyle name="20% - Accent1 2 92" xfId="1406"/>
    <cellStyle name="20% - Accent1 2 93" xfId="1407"/>
    <cellStyle name="20% - Accent1 2 94" xfId="1408"/>
    <cellStyle name="20% - Accent1 2 95" xfId="1409"/>
    <cellStyle name="20% - Accent1 2 96" xfId="1410"/>
    <cellStyle name="20% - Accent1 2 97" xfId="1411"/>
    <cellStyle name="20% - Accent1 2 98" xfId="1412"/>
    <cellStyle name="20% - Accent1 2 99" xfId="1413"/>
    <cellStyle name="20% - Accent1 2_hyr" xfId="11886"/>
    <cellStyle name="20% - Accent1 3" xfId="1414"/>
    <cellStyle name="20% - Accent1 3 2" xfId="1415"/>
    <cellStyle name="20% - Accent1 3 2 2" xfId="1416"/>
    <cellStyle name="20% - Accent1 3 3" xfId="1417"/>
    <cellStyle name="20% - Accent1 3 4" xfId="1418"/>
    <cellStyle name="20% - Accent1 3 5" xfId="1419"/>
    <cellStyle name="20% - Accent1 3 6" xfId="1420"/>
    <cellStyle name="20% - Accent1 3_hyr" xfId="1421"/>
    <cellStyle name="20% - Accent1 4" xfId="1422"/>
    <cellStyle name="20% - Accent1 4 2" xfId="1423"/>
    <cellStyle name="20% - Accent1 4 3" xfId="1424"/>
    <cellStyle name="20% - Accent1 4 4" xfId="1425"/>
    <cellStyle name="20% - Accent1 4 5" xfId="1426"/>
    <cellStyle name="20% - Accent1 4 6" xfId="1427"/>
    <cellStyle name="20% - Accent1 4_hyr" xfId="1428"/>
    <cellStyle name="20% - Accent1 5" xfId="1429"/>
    <cellStyle name="20% - Accent1 5 2" xfId="1430"/>
    <cellStyle name="20% - Accent1 6" xfId="1431"/>
    <cellStyle name="20% - Accent1 6 2" xfId="1432"/>
    <cellStyle name="20% - Accent1 7" xfId="1433"/>
    <cellStyle name="20% - Accent1 7 2" xfId="1434"/>
    <cellStyle name="20% - Accent1 8" xfId="1435"/>
    <cellStyle name="20% - Accent1 8 2" xfId="1436"/>
    <cellStyle name="20% - Accent1 9" xfId="1437"/>
    <cellStyle name="20% - Accent1 9 2" xfId="1438"/>
    <cellStyle name="20% - Accent1 9 3" xfId="1439"/>
    <cellStyle name="20% - Accent2 10" xfId="1440"/>
    <cellStyle name="20% - Accent2 10 2" xfId="1441"/>
    <cellStyle name="20% - Accent2 11" xfId="1442"/>
    <cellStyle name="20% - Accent2 11 2" xfId="1443"/>
    <cellStyle name="20% - Accent2 2" xfId="1444"/>
    <cellStyle name="20% - Accent2 2 10" xfId="1445"/>
    <cellStyle name="20% - Accent2 2 100" xfId="1446"/>
    <cellStyle name="20% - Accent2 2 101" xfId="1447"/>
    <cellStyle name="20% - Accent2 2 102" xfId="1448"/>
    <cellStyle name="20% - Accent2 2 103" xfId="1449"/>
    <cellStyle name="20% - Accent2 2 104" xfId="1450"/>
    <cellStyle name="20% - Accent2 2 105" xfId="1451"/>
    <cellStyle name="20% - Accent2 2 106" xfId="1452"/>
    <cellStyle name="20% - Accent2 2 107" xfId="1453"/>
    <cellStyle name="20% - Accent2 2 108" xfId="1454"/>
    <cellStyle name="20% - Accent2 2 109" xfId="1455"/>
    <cellStyle name="20% - Accent2 2 11" xfId="1456"/>
    <cellStyle name="20% - Accent2 2 110" xfId="1457"/>
    <cellStyle name="20% - Accent2 2 111" xfId="1458"/>
    <cellStyle name="20% - Accent2 2 112" xfId="1459"/>
    <cellStyle name="20% - Accent2 2 113" xfId="1460"/>
    <cellStyle name="20% - Accent2 2 114" xfId="1461"/>
    <cellStyle name="20% - Accent2 2 115" xfId="1462"/>
    <cellStyle name="20% - Accent2 2 116" xfId="1463"/>
    <cellStyle name="20% - Accent2 2 117" xfId="1464"/>
    <cellStyle name="20% - Accent2 2 118" xfId="1465"/>
    <cellStyle name="20% - Accent2 2 119" xfId="1466"/>
    <cellStyle name="20% - Accent2 2 12" xfId="1467"/>
    <cellStyle name="20% - Accent2 2 120" xfId="1468"/>
    <cellStyle name="20% - Accent2 2 121" xfId="1469"/>
    <cellStyle name="20% - Accent2 2 122" xfId="1470"/>
    <cellStyle name="20% - Accent2 2 123" xfId="1471"/>
    <cellStyle name="20% - Accent2 2 124" xfId="1472"/>
    <cellStyle name="20% - Accent2 2 125" xfId="1473"/>
    <cellStyle name="20% - Accent2 2 126" xfId="1474"/>
    <cellStyle name="20% - Accent2 2 127" xfId="1475"/>
    <cellStyle name="20% - Accent2 2 128" xfId="1476"/>
    <cellStyle name="20% - Accent2 2 129" xfId="1477"/>
    <cellStyle name="20% - Accent2 2 13" xfId="1478"/>
    <cellStyle name="20% - Accent2 2 130" xfId="1479"/>
    <cellStyle name="20% - Accent2 2 131" xfId="1480"/>
    <cellStyle name="20% - Accent2 2 132" xfId="1481"/>
    <cellStyle name="20% - Accent2 2 133" xfId="1482"/>
    <cellStyle name="20% - Accent2 2 14" xfId="1483"/>
    <cellStyle name="20% - Accent2 2 15" xfId="1484"/>
    <cellStyle name="20% - Accent2 2 16" xfId="1485"/>
    <cellStyle name="20% - Accent2 2 17" xfId="1486"/>
    <cellStyle name="20% - Accent2 2 18" xfId="1487"/>
    <cellStyle name="20% - Accent2 2 19" xfId="1488"/>
    <cellStyle name="20% - Accent2 2 2" xfId="1489"/>
    <cellStyle name="20% - Accent2 2 2 2" xfId="1490"/>
    <cellStyle name="20% - Accent2 2 20" xfId="1491"/>
    <cellStyle name="20% - Accent2 2 21" xfId="1492"/>
    <cellStyle name="20% - Accent2 2 22" xfId="1493"/>
    <cellStyle name="20% - Accent2 2 23" xfId="1494"/>
    <cellStyle name="20% - Accent2 2 24" xfId="1495"/>
    <cellStyle name="20% - Accent2 2 25" xfId="1496"/>
    <cellStyle name="20% - Accent2 2 26" xfId="1497"/>
    <cellStyle name="20% - Accent2 2 27" xfId="1498"/>
    <cellStyle name="20% - Accent2 2 28" xfId="1499"/>
    <cellStyle name="20% - Accent2 2 29" xfId="1500"/>
    <cellStyle name="20% - Accent2 2 3" xfId="1501"/>
    <cellStyle name="20% - Accent2 2 3 2" xfId="1502"/>
    <cellStyle name="20% - Accent2 2 30" xfId="1503"/>
    <cellStyle name="20% - Accent2 2 31" xfId="1504"/>
    <cellStyle name="20% - Accent2 2 32" xfId="1505"/>
    <cellStyle name="20% - Accent2 2 33" xfId="1506"/>
    <cellStyle name="20% - Accent2 2 34" xfId="1507"/>
    <cellStyle name="20% - Accent2 2 35" xfId="1508"/>
    <cellStyle name="20% - Accent2 2 36" xfId="1509"/>
    <cellStyle name="20% - Accent2 2 37" xfId="1510"/>
    <cellStyle name="20% - Accent2 2 38" xfId="1511"/>
    <cellStyle name="20% - Accent2 2 39" xfId="1512"/>
    <cellStyle name="20% - Accent2 2 4" xfId="1513"/>
    <cellStyle name="20% - Accent2 2 4 2" xfId="1514"/>
    <cellStyle name="20% - Accent2 2 40" xfId="1515"/>
    <cellStyle name="20% - Accent2 2 41" xfId="1516"/>
    <cellStyle name="20% - Accent2 2 42" xfId="1517"/>
    <cellStyle name="20% - Accent2 2 43" xfId="1518"/>
    <cellStyle name="20% - Accent2 2 44" xfId="1519"/>
    <cellStyle name="20% - Accent2 2 45" xfId="1520"/>
    <cellStyle name="20% - Accent2 2 46" xfId="1521"/>
    <cellStyle name="20% - Accent2 2 47" xfId="1522"/>
    <cellStyle name="20% - Accent2 2 48" xfId="1523"/>
    <cellStyle name="20% - Accent2 2 49" xfId="1524"/>
    <cellStyle name="20% - Accent2 2 5" xfId="1525"/>
    <cellStyle name="20% - Accent2 2 5 2" xfId="1526"/>
    <cellStyle name="20% - Accent2 2 50" xfId="1527"/>
    <cellStyle name="20% - Accent2 2 51" xfId="1528"/>
    <cellStyle name="20% - Accent2 2 52" xfId="1529"/>
    <cellStyle name="20% - Accent2 2 53" xfId="1530"/>
    <cellStyle name="20% - Accent2 2 54" xfId="1531"/>
    <cellStyle name="20% - Accent2 2 55" xfId="1532"/>
    <cellStyle name="20% - Accent2 2 56" xfId="1533"/>
    <cellStyle name="20% - Accent2 2 57" xfId="1534"/>
    <cellStyle name="20% - Accent2 2 58" xfId="1535"/>
    <cellStyle name="20% - Accent2 2 59" xfId="1536"/>
    <cellStyle name="20% - Accent2 2 6" xfId="1537"/>
    <cellStyle name="20% - Accent2 2 6 2" xfId="1538"/>
    <cellStyle name="20% - Accent2 2 60" xfId="1539"/>
    <cellStyle name="20% - Accent2 2 61" xfId="1540"/>
    <cellStyle name="20% - Accent2 2 62" xfId="1541"/>
    <cellStyle name="20% - Accent2 2 63" xfId="1542"/>
    <cellStyle name="20% - Accent2 2 64" xfId="1543"/>
    <cellStyle name="20% - Accent2 2 65" xfId="1544"/>
    <cellStyle name="20% - Accent2 2 66" xfId="1545"/>
    <cellStyle name="20% - Accent2 2 67" xfId="1546"/>
    <cellStyle name="20% - Accent2 2 68" xfId="1547"/>
    <cellStyle name="20% - Accent2 2 69" xfId="1548"/>
    <cellStyle name="20% - Accent2 2 7" xfId="1549"/>
    <cellStyle name="20% - Accent2 2 7 2" xfId="1550"/>
    <cellStyle name="20% - Accent2 2 70" xfId="1551"/>
    <cellStyle name="20% - Accent2 2 71" xfId="1552"/>
    <cellStyle name="20% - Accent2 2 72" xfId="1553"/>
    <cellStyle name="20% - Accent2 2 73" xfId="1554"/>
    <cellStyle name="20% - Accent2 2 74" xfId="1555"/>
    <cellStyle name="20% - Accent2 2 75" xfId="1556"/>
    <cellStyle name="20% - Accent2 2 76" xfId="1557"/>
    <cellStyle name="20% - Accent2 2 77" xfId="1558"/>
    <cellStyle name="20% - Accent2 2 78" xfId="1559"/>
    <cellStyle name="20% - Accent2 2 79" xfId="1560"/>
    <cellStyle name="20% - Accent2 2 8" xfId="1561"/>
    <cellStyle name="20% - Accent2 2 8 2" xfId="1562"/>
    <cellStyle name="20% - Accent2 2 80" xfId="1563"/>
    <cellStyle name="20% - Accent2 2 81" xfId="1564"/>
    <cellStyle name="20% - Accent2 2 82" xfId="1565"/>
    <cellStyle name="20% - Accent2 2 83" xfId="1566"/>
    <cellStyle name="20% - Accent2 2 84" xfId="1567"/>
    <cellStyle name="20% - Accent2 2 85" xfId="1568"/>
    <cellStyle name="20% - Accent2 2 86" xfId="1569"/>
    <cellStyle name="20% - Accent2 2 87" xfId="1570"/>
    <cellStyle name="20% - Accent2 2 88" xfId="1571"/>
    <cellStyle name="20% - Accent2 2 89" xfId="1572"/>
    <cellStyle name="20% - Accent2 2 9" xfId="1573"/>
    <cellStyle name="20% - Accent2 2 90" xfId="1574"/>
    <cellStyle name="20% - Accent2 2 91" xfId="1575"/>
    <cellStyle name="20% - Accent2 2 92" xfId="1576"/>
    <cellStyle name="20% - Accent2 2 93" xfId="1577"/>
    <cellStyle name="20% - Accent2 2 94" xfId="1578"/>
    <cellStyle name="20% - Accent2 2 95" xfId="1579"/>
    <cellStyle name="20% - Accent2 2 96" xfId="1580"/>
    <cellStyle name="20% - Accent2 2 97" xfId="1581"/>
    <cellStyle name="20% - Accent2 2 98" xfId="1582"/>
    <cellStyle name="20% - Accent2 2 99" xfId="1583"/>
    <cellStyle name="20% - Accent2 2_hyr" xfId="11887"/>
    <cellStyle name="20% - Accent2 3" xfId="1584"/>
    <cellStyle name="20% - Accent2 3 2" xfId="1585"/>
    <cellStyle name="20% - Accent2 3 2 2" xfId="1586"/>
    <cellStyle name="20% - Accent2 3 3" xfId="1587"/>
    <cellStyle name="20% - Accent2 3 4" xfId="1588"/>
    <cellStyle name="20% - Accent2 3 5" xfId="1589"/>
    <cellStyle name="20% - Accent2 3 6" xfId="1590"/>
    <cellStyle name="20% - Accent2 3_hyr" xfId="1591"/>
    <cellStyle name="20% - Accent2 4" xfId="1592"/>
    <cellStyle name="20% - Accent2 4 2" xfId="1593"/>
    <cellStyle name="20% - Accent2 4 3" xfId="1594"/>
    <cellStyle name="20% - Accent2 4 4" xfId="1595"/>
    <cellStyle name="20% - Accent2 4 5" xfId="1596"/>
    <cellStyle name="20% - Accent2 4 6" xfId="1597"/>
    <cellStyle name="20% - Accent2 4_hyr" xfId="1598"/>
    <cellStyle name="20% - Accent2 5" xfId="1599"/>
    <cellStyle name="20% - Accent2 5 2" xfId="1600"/>
    <cellStyle name="20% - Accent2 6" xfId="1601"/>
    <cellStyle name="20% - Accent2 6 2" xfId="1602"/>
    <cellStyle name="20% - Accent2 7" xfId="1603"/>
    <cellStyle name="20% - Accent2 7 2" xfId="1604"/>
    <cellStyle name="20% - Accent2 8" xfId="1605"/>
    <cellStyle name="20% - Accent2 8 2" xfId="1606"/>
    <cellStyle name="20% - Accent2 9" xfId="1607"/>
    <cellStyle name="20% - Accent2 9 2" xfId="1608"/>
    <cellStyle name="20% - Accent2 9 3" xfId="1609"/>
    <cellStyle name="20% - Accent3 10" xfId="1610"/>
    <cellStyle name="20% - Accent3 10 2" xfId="1611"/>
    <cellStyle name="20% - Accent3 11" xfId="1612"/>
    <cellStyle name="20% - Accent3 11 2" xfId="1613"/>
    <cellStyle name="20% - Accent3 2" xfId="1614"/>
    <cellStyle name="20% - Accent3 2 10" xfId="1615"/>
    <cellStyle name="20% - Accent3 2 100" xfId="1616"/>
    <cellStyle name="20% - Accent3 2 101" xfId="1617"/>
    <cellStyle name="20% - Accent3 2 102" xfId="1618"/>
    <cellStyle name="20% - Accent3 2 103" xfId="1619"/>
    <cellStyle name="20% - Accent3 2 104" xfId="1620"/>
    <cellStyle name="20% - Accent3 2 105" xfId="1621"/>
    <cellStyle name="20% - Accent3 2 106" xfId="1622"/>
    <cellStyle name="20% - Accent3 2 107" xfId="1623"/>
    <cellStyle name="20% - Accent3 2 108" xfId="1624"/>
    <cellStyle name="20% - Accent3 2 109" xfId="1625"/>
    <cellStyle name="20% - Accent3 2 11" xfId="1626"/>
    <cellStyle name="20% - Accent3 2 110" xfId="1627"/>
    <cellStyle name="20% - Accent3 2 111" xfId="1628"/>
    <cellStyle name="20% - Accent3 2 112" xfId="1629"/>
    <cellStyle name="20% - Accent3 2 113" xfId="1630"/>
    <cellStyle name="20% - Accent3 2 114" xfId="1631"/>
    <cellStyle name="20% - Accent3 2 115" xfId="1632"/>
    <cellStyle name="20% - Accent3 2 116" xfId="1633"/>
    <cellStyle name="20% - Accent3 2 117" xfId="1634"/>
    <cellStyle name="20% - Accent3 2 118" xfId="1635"/>
    <cellStyle name="20% - Accent3 2 119" xfId="1636"/>
    <cellStyle name="20% - Accent3 2 12" xfId="1637"/>
    <cellStyle name="20% - Accent3 2 120" xfId="1638"/>
    <cellStyle name="20% - Accent3 2 121" xfId="1639"/>
    <cellStyle name="20% - Accent3 2 122" xfId="1640"/>
    <cellStyle name="20% - Accent3 2 123" xfId="1641"/>
    <cellStyle name="20% - Accent3 2 124" xfId="1642"/>
    <cellStyle name="20% - Accent3 2 125" xfId="1643"/>
    <cellStyle name="20% - Accent3 2 126" xfId="1644"/>
    <cellStyle name="20% - Accent3 2 127" xfId="1645"/>
    <cellStyle name="20% - Accent3 2 128" xfId="1646"/>
    <cellStyle name="20% - Accent3 2 129" xfId="1647"/>
    <cellStyle name="20% - Accent3 2 13" xfId="1648"/>
    <cellStyle name="20% - Accent3 2 130" xfId="1649"/>
    <cellStyle name="20% - Accent3 2 131" xfId="1650"/>
    <cellStyle name="20% - Accent3 2 132" xfId="1651"/>
    <cellStyle name="20% - Accent3 2 133" xfId="1652"/>
    <cellStyle name="20% - Accent3 2 14" xfId="1653"/>
    <cellStyle name="20% - Accent3 2 15" xfId="1654"/>
    <cellStyle name="20% - Accent3 2 16" xfId="1655"/>
    <cellStyle name="20% - Accent3 2 17" xfId="1656"/>
    <cellStyle name="20% - Accent3 2 18" xfId="1657"/>
    <cellStyle name="20% - Accent3 2 19" xfId="1658"/>
    <cellStyle name="20% - Accent3 2 2" xfId="1659"/>
    <cellStyle name="20% - Accent3 2 2 2" xfId="1660"/>
    <cellStyle name="20% - Accent3 2 20" xfId="1661"/>
    <cellStyle name="20% - Accent3 2 21" xfId="1662"/>
    <cellStyle name="20% - Accent3 2 22" xfId="1663"/>
    <cellStyle name="20% - Accent3 2 23" xfId="1664"/>
    <cellStyle name="20% - Accent3 2 24" xfId="1665"/>
    <cellStyle name="20% - Accent3 2 25" xfId="1666"/>
    <cellStyle name="20% - Accent3 2 26" xfId="1667"/>
    <cellStyle name="20% - Accent3 2 27" xfId="1668"/>
    <cellStyle name="20% - Accent3 2 28" xfId="1669"/>
    <cellStyle name="20% - Accent3 2 29" xfId="1670"/>
    <cellStyle name="20% - Accent3 2 3" xfId="1671"/>
    <cellStyle name="20% - Accent3 2 3 2" xfId="1672"/>
    <cellStyle name="20% - Accent3 2 30" xfId="1673"/>
    <cellStyle name="20% - Accent3 2 31" xfId="1674"/>
    <cellStyle name="20% - Accent3 2 32" xfId="1675"/>
    <cellStyle name="20% - Accent3 2 33" xfId="1676"/>
    <cellStyle name="20% - Accent3 2 34" xfId="1677"/>
    <cellStyle name="20% - Accent3 2 35" xfId="1678"/>
    <cellStyle name="20% - Accent3 2 36" xfId="1679"/>
    <cellStyle name="20% - Accent3 2 37" xfId="1680"/>
    <cellStyle name="20% - Accent3 2 38" xfId="1681"/>
    <cellStyle name="20% - Accent3 2 39" xfId="1682"/>
    <cellStyle name="20% - Accent3 2 4" xfId="1683"/>
    <cellStyle name="20% - Accent3 2 4 2" xfId="1684"/>
    <cellStyle name="20% - Accent3 2 40" xfId="1685"/>
    <cellStyle name="20% - Accent3 2 41" xfId="1686"/>
    <cellStyle name="20% - Accent3 2 42" xfId="1687"/>
    <cellStyle name="20% - Accent3 2 43" xfId="1688"/>
    <cellStyle name="20% - Accent3 2 44" xfId="1689"/>
    <cellStyle name="20% - Accent3 2 45" xfId="1690"/>
    <cellStyle name="20% - Accent3 2 46" xfId="1691"/>
    <cellStyle name="20% - Accent3 2 47" xfId="1692"/>
    <cellStyle name="20% - Accent3 2 48" xfId="1693"/>
    <cellStyle name="20% - Accent3 2 49" xfId="1694"/>
    <cellStyle name="20% - Accent3 2 5" xfId="1695"/>
    <cellStyle name="20% - Accent3 2 5 2" xfId="1696"/>
    <cellStyle name="20% - Accent3 2 50" xfId="1697"/>
    <cellStyle name="20% - Accent3 2 51" xfId="1698"/>
    <cellStyle name="20% - Accent3 2 52" xfId="1699"/>
    <cellStyle name="20% - Accent3 2 53" xfId="1700"/>
    <cellStyle name="20% - Accent3 2 54" xfId="1701"/>
    <cellStyle name="20% - Accent3 2 55" xfId="1702"/>
    <cellStyle name="20% - Accent3 2 56" xfId="1703"/>
    <cellStyle name="20% - Accent3 2 57" xfId="1704"/>
    <cellStyle name="20% - Accent3 2 58" xfId="1705"/>
    <cellStyle name="20% - Accent3 2 59" xfId="1706"/>
    <cellStyle name="20% - Accent3 2 6" xfId="1707"/>
    <cellStyle name="20% - Accent3 2 6 2" xfId="1708"/>
    <cellStyle name="20% - Accent3 2 60" xfId="1709"/>
    <cellStyle name="20% - Accent3 2 61" xfId="1710"/>
    <cellStyle name="20% - Accent3 2 62" xfId="1711"/>
    <cellStyle name="20% - Accent3 2 63" xfId="1712"/>
    <cellStyle name="20% - Accent3 2 64" xfId="1713"/>
    <cellStyle name="20% - Accent3 2 65" xfId="1714"/>
    <cellStyle name="20% - Accent3 2 66" xfId="1715"/>
    <cellStyle name="20% - Accent3 2 67" xfId="1716"/>
    <cellStyle name="20% - Accent3 2 68" xfId="1717"/>
    <cellStyle name="20% - Accent3 2 69" xfId="1718"/>
    <cellStyle name="20% - Accent3 2 7" xfId="1719"/>
    <cellStyle name="20% - Accent3 2 7 2" xfId="1720"/>
    <cellStyle name="20% - Accent3 2 70" xfId="1721"/>
    <cellStyle name="20% - Accent3 2 71" xfId="1722"/>
    <cellStyle name="20% - Accent3 2 72" xfId="1723"/>
    <cellStyle name="20% - Accent3 2 73" xfId="1724"/>
    <cellStyle name="20% - Accent3 2 74" xfId="1725"/>
    <cellStyle name="20% - Accent3 2 75" xfId="1726"/>
    <cellStyle name="20% - Accent3 2 76" xfId="1727"/>
    <cellStyle name="20% - Accent3 2 77" xfId="1728"/>
    <cellStyle name="20% - Accent3 2 78" xfId="1729"/>
    <cellStyle name="20% - Accent3 2 79" xfId="1730"/>
    <cellStyle name="20% - Accent3 2 8" xfId="1731"/>
    <cellStyle name="20% - Accent3 2 8 2" xfId="1732"/>
    <cellStyle name="20% - Accent3 2 80" xfId="1733"/>
    <cellStyle name="20% - Accent3 2 81" xfId="1734"/>
    <cellStyle name="20% - Accent3 2 82" xfId="1735"/>
    <cellStyle name="20% - Accent3 2 83" xfId="1736"/>
    <cellStyle name="20% - Accent3 2 84" xfId="1737"/>
    <cellStyle name="20% - Accent3 2 85" xfId="1738"/>
    <cellStyle name="20% - Accent3 2 86" xfId="1739"/>
    <cellStyle name="20% - Accent3 2 87" xfId="1740"/>
    <cellStyle name="20% - Accent3 2 88" xfId="1741"/>
    <cellStyle name="20% - Accent3 2 89" xfId="1742"/>
    <cellStyle name="20% - Accent3 2 9" xfId="1743"/>
    <cellStyle name="20% - Accent3 2 90" xfId="1744"/>
    <cellStyle name="20% - Accent3 2 91" xfId="1745"/>
    <cellStyle name="20% - Accent3 2 92" xfId="1746"/>
    <cellStyle name="20% - Accent3 2 93" xfId="1747"/>
    <cellStyle name="20% - Accent3 2 94" xfId="1748"/>
    <cellStyle name="20% - Accent3 2 95" xfId="1749"/>
    <cellStyle name="20% - Accent3 2 96" xfId="1750"/>
    <cellStyle name="20% - Accent3 2 97" xfId="1751"/>
    <cellStyle name="20% - Accent3 2 98" xfId="1752"/>
    <cellStyle name="20% - Accent3 2 99" xfId="1753"/>
    <cellStyle name="20% - Accent3 2_hyr" xfId="11888"/>
    <cellStyle name="20% - Accent3 3" xfId="1754"/>
    <cellStyle name="20% - Accent3 3 2" xfId="1755"/>
    <cellStyle name="20% - Accent3 3 2 2" xfId="1756"/>
    <cellStyle name="20% - Accent3 3 3" xfId="1757"/>
    <cellStyle name="20% - Accent3 3 4" xfId="1758"/>
    <cellStyle name="20% - Accent3 3 5" xfId="1759"/>
    <cellStyle name="20% - Accent3 3 6" xfId="1760"/>
    <cellStyle name="20% - Accent3 3_hyr" xfId="1761"/>
    <cellStyle name="20% - Accent3 4" xfId="1762"/>
    <cellStyle name="20% - Accent3 4 2" xfId="1763"/>
    <cellStyle name="20% - Accent3 4 3" xfId="1764"/>
    <cellStyle name="20% - Accent3 4 4" xfId="1765"/>
    <cellStyle name="20% - Accent3 4 5" xfId="1766"/>
    <cellStyle name="20% - Accent3 4 6" xfId="1767"/>
    <cellStyle name="20% - Accent3 4_hyr" xfId="1768"/>
    <cellStyle name="20% - Accent3 5" xfId="1769"/>
    <cellStyle name="20% - Accent3 5 2" xfId="1770"/>
    <cellStyle name="20% - Accent3 6" xfId="1771"/>
    <cellStyle name="20% - Accent3 6 2" xfId="1772"/>
    <cellStyle name="20% - Accent3 7" xfId="1773"/>
    <cellStyle name="20% - Accent3 7 2" xfId="1774"/>
    <cellStyle name="20% - Accent3 8" xfId="1775"/>
    <cellStyle name="20% - Accent3 8 2" xfId="1776"/>
    <cellStyle name="20% - Accent3 9" xfId="1777"/>
    <cellStyle name="20% - Accent3 9 2" xfId="1778"/>
    <cellStyle name="20% - Accent3 9 3" xfId="1779"/>
    <cellStyle name="20% - Accent4 10" xfId="1780"/>
    <cellStyle name="20% - Accent4 10 2" xfId="1781"/>
    <cellStyle name="20% - Accent4 11" xfId="1782"/>
    <cellStyle name="20% - Accent4 11 2" xfId="1783"/>
    <cellStyle name="20% - Accent4 2" xfId="1784"/>
    <cellStyle name="20% - Accent4 2 10" xfId="1785"/>
    <cellStyle name="20% - Accent4 2 100" xfId="1786"/>
    <cellStyle name="20% - Accent4 2 101" xfId="1787"/>
    <cellStyle name="20% - Accent4 2 102" xfId="1788"/>
    <cellStyle name="20% - Accent4 2 103" xfId="1789"/>
    <cellStyle name="20% - Accent4 2 104" xfId="1790"/>
    <cellStyle name="20% - Accent4 2 105" xfId="1791"/>
    <cellStyle name="20% - Accent4 2 106" xfId="1792"/>
    <cellStyle name="20% - Accent4 2 107" xfId="1793"/>
    <cellStyle name="20% - Accent4 2 108" xfId="1794"/>
    <cellStyle name="20% - Accent4 2 109" xfId="1795"/>
    <cellStyle name="20% - Accent4 2 11" xfId="1796"/>
    <cellStyle name="20% - Accent4 2 110" xfId="1797"/>
    <cellStyle name="20% - Accent4 2 111" xfId="1798"/>
    <cellStyle name="20% - Accent4 2 112" xfId="1799"/>
    <cellStyle name="20% - Accent4 2 113" xfId="1800"/>
    <cellStyle name="20% - Accent4 2 114" xfId="1801"/>
    <cellStyle name="20% - Accent4 2 115" xfId="1802"/>
    <cellStyle name="20% - Accent4 2 116" xfId="1803"/>
    <cellStyle name="20% - Accent4 2 117" xfId="1804"/>
    <cellStyle name="20% - Accent4 2 118" xfId="1805"/>
    <cellStyle name="20% - Accent4 2 119" xfId="1806"/>
    <cellStyle name="20% - Accent4 2 12" xfId="1807"/>
    <cellStyle name="20% - Accent4 2 120" xfId="1808"/>
    <cellStyle name="20% - Accent4 2 121" xfId="1809"/>
    <cellStyle name="20% - Accent4 2 122" xfId="1810"/>
    <cellStyle name="20% - Accent4 2 123" xfId="1811"/>
    <cellStyle name="20% - Accent4 2 124" xfId="1812"/>
    <cellStyle name="20% - Accent4 2 125" xfId="1813"/>
    <cellStyle name="20% - Accent4 2 126" xfId="1814"/>
    <cellStyle name="20% - Accent4 2 127" xfId="1815"/>
    <cellStyle name="20% - Accent4 2 128" xfId="1816"/>
    <cellStyle name="20% - Accent4 2 129" xfId="1817"/>
    <cellStyle name="20% - Accent4 2 13" xfId="1818"/>
    <cellStyle name="20% - Accent4 2 130" xfId="1819"/>
    <cellStyle name="20% - Accent4 2 131" xfId="1820"/>
    <cellStyle name="20% - Accent4 2 132" xfId="1821"/>
    <cellStyle name="20% - Accent4 2 133" xfId="1822"/>
    <cellStyle name="20% - Accent4 2 14" xfId="1823"/>
    <cellStyle name="20% - Accent4 2 15" xfId="1824"/>
    <cellStyle name="20% - Accent4 2 16" xfId="1825"/>
    <cellStyle name="20% - Accent4 2 17" xfId="1826"/>
    <cellStyle name="20% - Accent4 2 18" xfId="1827"/>
    <cellStyle name="20% - Accent4 2 19" xfId="1828"/>
    <cellStyle name="20% - Accent4 2 2" xfId="1829"/>
    <cellStyle name="20% - Accent4 2 2 2" xfId="1830"/>
    <cellStyle name="20% - Accent4 2 20" xfId="1831"/>
    <cellStyle name="20% - Accent4 2 21" xfId="1832"/>
    <cellStyle name="20% - Accent4 2 22" xfId="1833"/>
    <cellStyle name="20% - Accent4 2 23" xfId="1834"/>
    <cellStyle name="20% - Accent4 2 24" xfId="1835"/>
    <cellStyle name="20% - Accent4 2 25" xfId="1836"/>
    <cellStyle name="20% - Accent4 2 26" xfId="1837"/>
    <cellStyle name="20% - Accent4 2 27" xfId="1838"/>
    <cellStyle name="20% - Accent4 2 28" xfId="1839"/>
    <cellStyle name="20% - Accent4 2 29" xfId="1840"/>
    <cellStyle name="20% - Accent4 2 3" xfId="1841"/>
    <cellStyle name="20% - Accent4 2 3 2" xfId="1842"/>
    <cellStyle name="20% - Accent4 2 30" xfId="1843"/>
    <cellStyle name="20% - Accent4 2 31" xfId="1844"/>
    <cellStyle name="20% - Accent4 2 32" xfId="1845"/>
    <cellStyle name="20% - Accent4 2 33" xfId="1846"/>
    <cellStyle name="20% - Accent4 2 34" xfId="1847"/>
    <cellStyle name="20% - Accent4 2 35" xfId="1848"/>
    <cellStyle name="20% - Accent4 2 36" xfId="1849"/>
    <cellStyle name="20% - Accent4 2 37" xfId="1850"/>
    <cellStyle name="20% - Accent4 2 38" xfId="1851"/>
    <cellStyle name="20% - Accent4 2 39" xfId="1852"/>
    <cellStyle name="20% - Accent4 2 4" xfId="1853"/>
    <cellStyle name="20% - Accent4 2 4 2" xfId="1854"/>
    <cellStyle name="20% - Accent4 2 40" xfId="1855"/>
    <cellStyle name="20% - Accent4 2 41" xfId="1856"/>
    <cellStyle name="20% - Accent4 2 42" xfId="1857"/>
    <cellStyle name="20% - Accent4 2 43" xfId="1858"/>
    <cellStyle name="20% - Accent4 2 44" xfId="1859"/>
    <cellStyle name="20% - Accent4 2 45" xfId="1860"/>
    <cellStyle name="20% - Accent4 2 46" xfId="1861"/>
    <cellStyle name="20% - Accent4 2 47" xfId="1862"/>
    <cellStyle name="20% - Accent4 2 48" xfId="1863"/>
    <cellStyle name="20% - Accent4 2 49" xfId="1864"/>
    <cellStyle name="20% - Accent4 2 5" xfId="1865"/>
    <cellStyle name="20% - Accent4 2 5 2" xfId="1866"/>
    <cellStyle name="20% - Accent4 2 50" xfId="1867"/>
    <cellStyle name="20% - Accent4 2 51" xfId="1868"/>
    <cellStyle name="20% - Accent4 2 52" xfId="1869"/>
    <cellStyle name="20% - Accent4 2 53" xfId="1870"/>
    <cellStyle name="20% - Accent4 2 54" xfId="1871"/>
    <cellStyle name="20% - Accent4 2 55" xfId="1872"/>
    <cellStyle name="20% - Accent4 2 56" xfId="1873"/>
    <cellStyle name="20% - Accent4 2 57" xfId="1874"/>
    <cellStyle name="20% - Accent4 2 58" xfId="1875"/>
    <cellStyle name="20% - Accent4 2 59" xfId="1876"/>
    <cellStyle name="20% - Accent4 2 6" xfId="1877"/>
    <cellStyle name="20% - Accent4 2 6 2" xfId="1878"/>
    <cellStyle name="20% - Accent4 2 60" xfId="1879"/>
    <cellStyle name="20% - Accent4 2 61" xfId="1880"/>
    <cellStyle name="20% - Accent4 2 62" xfId="1881"/>
    <cellStyle name="20% - Accent4 2 63" xfId="1882"/>
    <cellStyle name="20% - Accent4 2 64" xfId="1883"/>
    <cellStyle name="20% - Accent4 2 65" xfId="1884"/>
    <cellStyle name="20% - Accent4 2 66" xfId="1885"/>
    <cellStyle name="20% - Accent4 2 67" xfId="1886"/>
    <cellStyle name="20% - Accent4 2 68" xfId="1887"/>
    <cellStyle name="20% - Accent4 2 69" xfId="1888"/>
    <cellStyle name="20% - Accent4 2 7" xfId="1889"/>
    <cellStyle name="20% - Accent4 2 7 2" xfId="1890"/>
    <cellStyle name="20% - Accent4 2 70" xfId="1891"/>
    <cellStyle name="20% - Accent4 2 71" xfId="1892"/>
    <cellStyle name="20% - Accent4 2 72" xfId="1893"/>
    <cellStyle name="20% - Accent4 2 73" xfId="1894"/>
    <cellStyle name="20% - Accent4 2 74" xfId="1895"/>
    <cellStyle name="20% - Accent4 2 75" xfId="1896"/>
    <cellStyle name="20% - Accent4 2 76" xfId="1897"/>
    <cellStyle name="20% - Accent4 2 77" xfId="1898"/>
    <cellStyle name="20% - Accent4 2 78" xfId="1899"/>
    <cellStyle name="20% - Accent4 2 79" xfId="1900"/>
    <cellStyle name="20% - Accent4 2 8" xfId="1901"/>
    <cellStyle name="20% - Accent4 2 8 2" xfId="1902"/>
    <cellStyle name="20% - Accent4 2 80" xfId="1903"/>
    <cellStyle name="20% - Accent4 2 81" xfId="1904"/>
    <cellStyle name="20% - Accent4 2 82" xfId="1905"/>
    <cellStyle name="20% - Accent4 2 83" xfId="1906"/>
    <cellStyle name="20% - Accent4 2 84" xfId="1907"/>
    <cellStyle name="20% - Accent4 2 85" xfId="1908"/>
    <cellStyle name="20% - Accent4 2 86" xfId="1909"/>
    <cellStyle name="20% - Accent4 2 87" xfId="1910"/>
    <cellStyle name="20% - Accent4 2 88" xfId="1911"/>
    <cellStyle name="20% - Accent4 2 89" xfId="1912"/>
    <cellStyle name="20% - Accent4 2 9" xfId="1913"/>
    <cellStyle name="20% - Accent4 2 90" xfId="1914"/>
    <cellStyle name="20% - Accent4 2 91" xfId="1915"/>
    <cellStyle name="20% - Accent4 2 92" xfId="1916"/>
    <cellStyle name="20% - Accent4 2 93" xfId="1917"/>
    <cellStyle name="20% - Accent4 2 94" xfId="1918"/>
    <cellStyle name="20% - Accent4 2 95" xfId="1919"/>
    <cellStyle name="20% - Accent4 2 96" xfId="1920"/>
    <cellStyle name="20% - Accent4 2 97" xfId="1921"/>
    <cellStyle name="20% - Accent4 2 98" xfId="1922"/>
    <cellStyle name="20% - Accent4 2 99" xfId="1923"/>
    <cellStyle name="20% - Accent4 2_hyr" xfId="11889"/>
    <cellStyle name="20% - Accent4 3" xfId="1924"/>
    <cellStyle name="20% - Accent4 3 2" xfId="1925"/>
    <cellStyle name="20% - Accent4 3 2 2" xfId="1926"/>
    <cellStyle name="20% - Accent4 3 3" xfId="1927"/>
    <cellStyle name="20% - Accent4 3 4" xfId="1928"/>
    <cellStyle name="20% - Accent4 3 5" xfId="1929"/>
    <cellStyle name="20% - Accent4 3 6" xfId="1930"/>
    <cellStyle name="20% - Accent4 3_hyr" xfId="1931"/>
    <cellStyle name="20% - Accent4 4" xfId="1932"/>
    <cellStyle name="20% - Accent4 4 2" xfId="1933"/>
    <cellStyle name="20% - Accent4 4 3" xfId="1934"/>
    <cellStyle name="20% - Accent4 4 4" xfId="1935"/>
    <cellStyle name="20% - Accent4 4 5" xfId="1936"/>
    <cellStyle name="20% - Accent4 4 6" xfId="1937"/>
    <cellStyle name="20% - Accent4 4_hyr" xfId="1938"/>
    <cellStyle name="20% - Accent4 5" xfId="1939"/>
    <cellStyle name="20% - Accent4 5 2" xfId="1940"/>
    <cellStyle name="20% - Accent4 6" xfId="1941"/>
    <cellStyle name="20% - Accent4 6 2" xfId="1942"/>
    <cellStyle name="20% - Accent4 7" xfId="1943"/>
    <cellStyle name="20% - Accent4 7 2" xfId="1944"/>
    <cellStyle name="20% - Accent4 8" xfId="1945"/>
    <cellStyle name="20% - Accent4 8 2" xfId="1946"/>
    <cellStyle name="20% - Accent4 9" xfId="1947"/>
    <cellStyle name="20% - Accent4 9 2" xfId="1948"/>
    <cellStyle name="20% - Accent4 9 3" xfId="1949"/>
    <cellStyle name="20% - Accent5 10" xfId="1950"/>
    <cellStyle name="20% - Accent5 10 2" xfId="1951"/>
    <cellStyle name="20% - Accent5 11" xfId="1952"/>
    <cellStyle name="20% - Accent5 11 2" xfId="1953"/>
    <cellStyle name="20% - Accent5 2" xfId="1954"/>
    <cellStyle name="20% - Accent5 2 10" xfId="1955"/>
    <cellStyle name="20% - Accent5 2 100" xfId="1956"/>
    <cellStyle name="20% - Accent5 2 101" xfId="1957"/>
    <cellStyle name="20% - Accent5 2 102" xfId="1958"/>
    <cellStyle name="20% - Accent5 2 103" xfId="1959"/>
    <cellStyle name="20% - Accent5 2 104" xfId="1960"/>
    <cellStyle name="20% - Accent5 2 105" xfId="1961"/>
    <cellStyle name="20% - Accent5 2 106" xfId="1962"/>
    <cellStyle name="20% - Accent5 2 107" xfId="1963"/>
    <cellStyle name="20% - Accent5 2 108" xfId="1964"/>
    <cellStyle name="20% - Accent5 2 109" xfId="1965"/>
    <cellStyle name="20% - Accent5 2 11" xfId="1966"/>
    <cellStyle name="20% - Accent5 2 110" xfId="1967"/>
    <cellStyle name="20% - Accent5 2 111" xfId="1968"/>
    <cellStyle name="20% - Accent5 2 112" xfId="1969"/>
    <cellStyle name="20% - Accent5 2 113" xfId="1970"/>
    <cellStyle name="20% - Accent5 2 114" xfId="1971"/>
    <cellStyle name="20% - Accent5 2 115" xfId="1972"/>
    <cellStyle name="20% - Accent5 2 116" xfId="1973"/>
    <cellStyle name="20% - Accent5 2 117" xfId="1974"/>
    <cellStyle name="20% - Accent5 2 118" xfId="1975"/>
    <cellStyle name="20% - Accent5 2 119" xfId="1976"/>
    <cellStyle name="20% - Accent5 2 12" xfId="1977"/>
    <cellStyle name="20% - Accent5 2 120" xfId="1978"/>
    <cellStyle name="20% - Accent5 2 121" xfId="1979"/>
    <cellStyle name="20% - Accent5 2 122" xfId="1980"/>
    <cellStyle name="20% - Accent5 2 123" xfId="1981"/>
    <cellStyle name="20% - Accent5 2 124" xfId="1982"/>
    <cellStyle name="20% - Accent5 2 125" xfId="1983"/>
    <cellStyle name="20% - Accent5 2 126" xfId="1984"/>
    <cellStyle name="20% - Accent5 2 127" xfId="1985"/>
    <cellStyle name="20% - Accent5 2 128" xfId="1986"/>
    <cellStyle name="20% - Accent5 2 129" xfId="1987"/>
    <cellStyle name="20% - Accent5 2 13" xfId="1988"/>
    <cellStyle name="20% - Accent5 2 130" xfId="1989"/>
    <cellStyle name="20% - Accent5 2 131" xfId="1990"/>
    <cellStyle name="20% - Accent5 2 132" xfId="1991"/>
    <cellStyle name="20% - Accent5 2 133" xfId="1992"/>
    <cellStyle name="20% - Accent5 2 14" xfId="1993"/>
    <cellStyle name="20% - Accent5 2 15" xfId="1994"/>
    <cellStyle name="20% - Accent5 2 16" xfId="1995"/>
    <cellStyle name="20% - Accent5 2 17" xfId="1996"/>
    <cellStyle name="20% - Accent5 2 18" xfId="1997"/>
    <cellStyle name="20% - Accent5 2 19" xfId="1998"/>
    <cellStyle name="20% - Accent5 2 2" xfId="1999"/>
    <cellStyle name="20% - Accent5 2 2 2" xfId="2000"/>
    <cellStyle name="20% - Accent5 2 20" xfId="2001"/>
    <cellStyle name="20% - Accent5 2 21" xfId="2002"/>
    <cellStyle name="20% - Accent5 2 22" xfId="2003"/>
    <cellStyle name="20% - Accent5 2 23" xfId="2004"/>
    <cellStyle name="20% - Accent5 2 24" xfId="2005"/>
    <cellStyle name="20% - Accent5 2 25" xfId="2006"/>
    <cellStyle name="20% - Accent5 2 26" xfId="2007"/>
    <cellStyle name="20% - Accent5 2 27" xfId="2008"/>
    <cellStyle name="20% - Accent5 2 28" xfId="2009"/>
    <cellStyle name="20% - Accent5 2 29" xfId="2010"/>
    <cellStyle name="20% - Accent5 2 3" xfId="2011"/>
    <cellStyle name="20% - Accent5 2 3 2" xfId="2012"/>
    <cellStyle name="20% - Accent5 2 30" xfId="2013"/>
    <cellStyle name="20% - Accent5 2 31" xfId="2014"/>
    <cellStyle name="20% - Accent5 2 32" xfId="2015"/>
    <cellStyle name="20% - Accent5 2 33" xfId="2016"/>
    <cellStyle name="20% - Accent5 2 34" xfId="2017"/>
    <cellStyle name="20% - Accent5 2 35" xfId="2018"/>
    <cellStyle name="20% - Accent5 2 36" xfId="2019"/>
    <cellStyle name="20% - Accent5 2 37" xfId="2020"/>
    <cellStyle name="20% - Accent5 2 38" xfId="2021"/>
    <cellStyle name="20% - Accent5 2 39" xfId="2022"/>
    <cellStyle name="20% - Accent5 2 4" xfId="2023"/>
    <cellStyle name="20% - Accent5 2 4 2" xfId="2024"/>
    <cellStyle name="20% - Accent5 2 40" xfId="2025"/>
    <cellStyle name="20% - Accent5 2 41" xfId="2026"/>
    <cellStyle name="20% - Accent5 2 42" xfId="2027"/>
    <cellStyle name="20% - Accent5 2 43" xfId="2028"/>
    <cellStyle name="20% - Accent5 2 44" xfId="2029"/>
    <cellStyle name="20% - Accent5 2 45" xfId="2030"/>
    <cellStyle name="20% - Accent5 2 46" xfId="2031"/>
    <cellStyle name="20% - Accent5 2 47" xfId="2032"/>
    <cellStyle name="20% - Accent5 2 48" xfId="2033"/>
    <cellStyle name="20% - Accent5 2 49" xfId="2034"/>
    <cellStyle name="20% - Accent5 2 5" xfId="2035"/>
    <cellStyle name="20% - Accent5 2 5 2" xfId="2036"/>
    <cellStyle name="20% - Accent5 2 50" xfId="2037"/>
    <cellStyle name="20% - Accent5 2 51" xfId="2038"/>
    <cellStyle name="20% - Accent5 2 52" xfId="2039"/>
    <cellStyle name="20% - Accent5 2 53" xfId="2040"/>
    <cellStyle name="20% - Accent5 2 54" xfId="2041"/>
    <cellStyle name="20% - Accent5 2 55" xfId="2042"/>
    <cellStyle name="20% - Accent5 2 56" xfId="2043"/>
    <cellStyle name="20% - Accent5 2 57" xfId="2044"/>
    <cellStyle name="20% - Accent5 2 58" xfId="2045"/>
    <cellStyle name="20% - Accent5 2 59" xfId="2046"/>
    <cellStyle name="20% - Accent5 2 6" xfId="2047"/>
    <cellStyle name="20% - Accent5 2 6 2" xfId="2048"/>
    <cellStyle name="20% - Accent5 2 60" xfId="2049"/>
    <cellStyle name="20% - Accent5 2 61" xfId="2050"/>
    <cellStyle name="20% - Accent5 2 62" xfId="2051"/>
    <cellStyle name="20% - Accent5 2 63" xfId="2052"/>
    <cellStyle name="20% - Accent5 2 64" xfId="2053"/>
    <cellStyle name="20% - Accent5 2 65" xfId="2054"/>
    <cellStyle name="20% - Accent5 2 66" xfId="2055"/>
    <cellStyle name="20% - Accent5 2 67" xfId="2056"/>
    <cellStyle name="20% - Accent5 2 68" xfId="2057"/>
    <cellStyle name="20% - Accent5 2 69" xfId="2058"/>
    <cellStyle name="20% - Accent5 2 7" xfId="2059"/>
    <cellStyle name="20% - Accent5 2 7 2" xfId="2060"/>
    <cellStyle name="20% - Accent5 2 70" xfId="2061"/>
    <cellStyle name="20% - Accent5 2 71" xfId="2062"/>
    <cellStyle name="20% - Accent5 2 72" xfId="2063"/>
    <cellStyle name="20% - Accent5 2 73" xfId="2064"/>
    <cellStyle name="20% - Accent5 2 74" xfId="2065"/>
    <cellStyle name="20% - Accent5 2 75" xfId="2066"/>
    <cellStyle name="20% - Accent5 2 76" xfId="2067"/>
    <cellStyle name="20% - Accent5 2 77" xfId="2068"/>
    <cellStyle name="20% - Accent5 2 78" xfId="2069"/>
    <cellStyle name="20% - Accent5 2 79" xfId="2070"/>
    <cellStyle name="20% - Accent5 2 8" xfId="2071"/>
    <cellStyle name="20% - Accent5 2 8 2" xfId="2072"/>
    <cellStyle name="20% - Accent5 2 80" xfId="2073"/>
    <cellStyle name="20% - Accent5 2 81" xfId="2074"/>
    <cellStyle name="20% - Accent5 2 82" xfId="2075"/>
    <cellStyle name="20% - Accent5 2 83" xfId="2076"/>
    <cellStyle name="20% - Accent5 2 84" xfId="2077"/>
    <cellStyle name="20% - Accent5 2 85" xfId="2078"/>
    <cellStyle name="20% - Accent5 2 86" xfId="2079"/>
    <cellStyle name="20% - Accent5 2 87" xfId="2080"/>
    <cellStyle name="20% - Accent5 2 88" xfId="2081"/>
    <cellStyle name="20% - Accent5 2 89" xfId="2082"/>
    <cellStyle name="20% - Accent5 2 9" xfId="2083"/>
    <cellStyle name="20% - Accent5 2 90" xfId="2084"/>
    <cellStyle name="20% - Accent5 2 91" xfId="2085"/>
    <cellStyle name="20% - Accent5 2 92" xfId="2086"/>
    <cellStyle name="20% - Accent5 2 93" xfId="2087"/>
    <cellStyle name="20% - Accent5 2 94" xfId="2088"/>
    <cellStyle name="20% - Accent5 2 95" xfId="2089"/>
    <cellStyle name="20% - Accent5 2 96" xfId="2090"/>
    <cellStyle name="20% - Accent5 2 97" xfId="2091"/>
    <cellStyle name="20% - Accent5 2 98" xfId="2092"/>
    <cellStyle name="20% - Accent5 2 99" xfId="2093"/>
    <cellStyle name="20% - Accent5 2_hyr" xfId="11890"/>
    <cellStyle name="20% - Accent5 3" xfId="2094"/>
    <cellStyle name="20% - Accent5 3 2" xfId="2095"/>
    <cellStyle name="20% - Accent5 3 2 2" xfId="2096"/>
    <cellStyle name="20% - Accent5 3 3" xfId="2097"/>
    <cellStyle name="20% - Accent5 3 4" xfId="2098"/>
    <cellStyle name="20% - Accent5 3 5" xfId="2099"/>
    <cellStyle name="20% - Accent5 3 6" xfId="2100"/>
    <cellStyle name="20% - Accent5 3_hyr" xfId="2101"/>
    <cellStyle name="20% - Accent5 4" xfId="2102"/>
    <cellStyle name="20% - Accent5 4 2" xfId="2103"/>
    <cellStyle name="20% - Accent5 4 3" xfId="2104"/>
    <cellStyle name="20% - Accent5 4 4" xfId="2105"/>
    <cellStyle name="20% - Accent5 4 5" xfId="2106"/>
    <cellStyle name="20% - Accent5 4 6" xfId="2107"/>
    <cellStyle name="20% - Accent5 4_hyr" xfId="2108"/>
    <cellStyle name="20% - Accent5 5" xfId="2109"/>
    <cellStyle name="20% - Accent5 5 2" xfId="2110"/>
    <cellStyle name="20% - Accent5 6" xfId="2111"/>
    <cellStyle name="20% - Accent5 6 2" xfId="2112"/>
    <cellStyle name="20% - Accent5 7" xfId="2113"/>
    <cellStyle name="20% - Accent5 7 2" xfId="2114"/>
    <cellStyle name="20% - Accent5 8" xfId="2115"/>
    <cellStyle name="20% - Accent5 8 2" xfId="2116"/>
    <cellStyle name="20% - Accent5 9" xfId="2117"/>
    <cellStyle name="20% - Accent5 9 2" xfId="2118"/>
    <cellStyle name="20% - Accent5 9 3" xfId="2119"/>
    <cellStyle name="20% - Accent6 10" xfId="2120"/>
    <cellStyle name="20% - Accent6 10 2" xfId="2121"/>
    <cellStyle name="20% - Accent6 11" xfId="2122"/>
    <cellStyle name="20% - Accent6 11 2" xfId="2123"/>
    <cellStyle name="20% - Accent6 2" xfId="2124"/>
    <cellStyle name="20% - Accent6 2 10" xfId="2125"/>
    <cellStyle name="20% - Accent6 2 100" xfId="2126"/>
    <cellStyle name="20% - Accent6 2 101" xfId="2127"/>
    <cellStyle name="20% - Accent6 2 102" xfId="2128"/>
    <cellStyle name="20% - Accent6 2 103" xfId="2129"/>
    <cellStyle name="20% - Accent6 2 104" xfId="2130"/>
    <cellStyle name="20% - Accent6 2 105" xfId="2131"/>
    <cellStyle name="20% - Accent6 2 106" xfId="2132"/>
    <cellStyle name="20% - Accent6 2 107" xfId="2133"/>
    <cellStyle name="20% - Accent6 2 108" xfId="2134"/>
    <cellStyle name="20% - Accent6 2 109" xfId="2135"/>
    <cellStyle name="20% - Accent6 2 11" xfId="2136"/>
    <cellStyle name="20% - Accent6 2 110" xfId="2137"/>
    <cellStyle name="20% - Accent6 2 111" xfId="2138"/>
    <cellStyle name="20% - Accent6 2 112" xfId="2139"/>
    <cellStyle name="20% - Accent6 2 113" xfId="2140"/>
    <cellStyle name="20% - Accent6 2 114" xfId="2141"/>
    <cellStyle name="20% - Accent6 2 115" xfId="2142"/>
    <cellStyle name="20% - Accent6 2 116" xfId="2143"/>
    <cellStyle name="20% - Accent6 2 117" xfId="2144"/>
    <cellStyle name="20% - Accent6 2 118" xfId="2145"/>
    <cellStyle name="20% - Accent6 2 119" xfId="2146"/>
    <cellStyle name="20% - Accent6 2 12" xfId="2147"/>
    <cellStyle name="20% - Accent6 2 120" xfId="2148"/>
    <cellStyle name="20% - Accent6 2 121" xfId="2149"/>
    <cellStyle name="20% - Accent6 2 122" xfId="2150"/>
    <cellStyle name="20% - Accent6 2 123" xfId="2151"/>
    <cellStyle name="20% - Accent6 2 124" xfId="2152"/>
    <cellStyle name="20% - Accent6 2 125" xfId="2153"/>
    <cellStyle name="20% - Accent6 2 126" xfId="2154"/>
    <cellStyle name="20% - Accent6 2 127" xfId="2155"/>
    <cellStyle name="20% - Accent6 2 128" xfId="2156"/>
    <cellStyle name="20% - Accent6 2 129" xfId="2157"/>
    <cellStyle name="20% - Accent6 2 13" xfId="2158"/>
    <cellStyle name="20% - Accent6 2 130" xfId="2159"/>
    <cellStyle name="20% - Accent6 2 131" xfId="2160"/>
    <cellStyle name="20% - Accent6 2 132" xfId="2161"/>
    <cellStyle name="20% - Accent6 2 133" xfId="2162"/>
    <cellStyle name="20% - Accent6 2 14" xfId="2163"/>
    <cellStyle name="20% - Accent6 2 15" xfId="2164"/>
    <cellStyle name="20% - Accent6 2 16" xfId="2165"/>
    <cellStyle name="20% - Accent6 2 17" xfId="2166"/>
    <cellStyle name="20% - Accent6 2 18" xfId="2167"/>
    <cellStyle name="20% - Accent6 2 19" xfId="2168"/>
    <cellStyle name="20% - Accent6 2 2" xfId="2169"/>
    <cellStyle name="20% - Accent6 2 2 2" xfId="2170"/>
    <cellStyle name="20% - Accent6 2 20" xfId="2171"/>
    <cellStyle name="20% - Accent6 2 21" xfId="2172"/>
    <cellStyle name="20% - Accent6 2 22" xfId="2173"/>
    <cellStyle name="20% - Accent6 2 23" xfId="2174"/>
    <cellStyle name="20% - Accent6 2 24" xfId="2175"/>
    <cellStyle name="20% - Accent6 2 25" xfId="2176"/>
    <cellStyle name="20% - Accent6 2 26" xfId="2177"/>
    <cellStyle name="20% - Accent6 2 27" xfId="2178"/>
    <cellStyle name="20% - Accent6 2 28" xfId="2179"/>
    <cellStyle name="20% - Accent6 2 29" xfId="2180"/>
    <cellStyle name="20% - Accent6 2 3" xfId="2181"/>
    <cellStyle name="20% - Accent6 2 3 2" xfId="2182"/>
    <cellStyle name="20% - Accent6 2 30" xfId="2183"/>
    <cellStyle name="20% - Accent6 2 31" xfId="2184"/>
    <cellStyle name="20% - Accent6 2 32" xfId="2185"/>
    <cellStyle name="20% - Accent6 2 33" xfId="2186"/>
    <cellStyle name="20% - Accent6 2 34" xfId="2187"/>
    <cellStyle name="20% - Accent6 2 35" xfId="2188"/>
    <cellStyle name="20% - Accent6 2 36" xfId="2189"/>
    <cellStyle name="20% - Accent6 2 37" xfId="2190"/>
    <cellStyle name="20% - Accent6 2 38" xfId="2191"/>
    <cellStyle name="20% - Accent6 2 39" xfId="2192"/>
    <cellStyle name="20% - Accent6 2 4" xfId="2193"/>
    <cellStyle name="20% - Accent6 2 4 2" xfId="2194"/>
    <cellStyle name="20% - Accent6 2 40" xfId="2195"/>
    <cellStyle name="20% - Accent6 2 41" xfId="2196"/>
    <cellStyle name="20% - Accent6 2 42" xfId="2197"/>
    <cellStyle name="20% - Accent6 2 43" xfId="2198"/>
    <cellStyle name="20% - Accent6 2 44" xfId="2199"/>
    <cellStyle name="20% - Accent6 2 45" xfId="2200"/>
    <cellStyle name="20% - Accent6 2 46" xfId="2201"/>
    <cellStyle name="20% - Accent6 2 47" xfId="2202"/>
    <cellStyle name="20% - Accent6 2 48" xfId="2203"/>
    <cellStyle name="20% - Accent6 2 49" xfId="2204"/>
    <cellStyle name="20% - Accent6 2 5" xfId="2205"/>
    <cellStyle name="20% - Accent6 2 5 2" xfId="2206"/>
    <cellStyle name="20% - Accent6 2 50" xfId="2207"/>
    <cellStyle name="20% - Accent6 2 51" xfId="2208"/>
    <cellStyle name="20% - Accent6 2 52" xfId="2209"/>
    <cellStyle name="20% - Accent6 2 53" xfId="2210"/>
    <cellStyle name="20% - Accent6 2 54" xfId="2211"/>
    <cellStyle name="20% - Accent6 2 55" xfId="2212"/>
    <cellStyle name="20% - Accent6 2 56" xfId="2213"/>
    <cellStyle name="20% - Accent6 2 57" xfId="2214"/>
    <cellStyle name="20% - Accent6 2 58" xfId="2215"/>
    <cellStyle name="20% - Accent6 2 59" xfId="2216"/>
    <cellStyle name="20% - Accent6 2 6" xfId="2217"/>
    <cellStyle name="20% - Accent6 2 6 2" xfId="2218"/>
    <cellStyle name="20% - Accent6 2 60" xfId="2219"/>
    <cellStyle name="20% - Accent6 2 61" xfId="2220"/>
    <cellStyle name="20% - Accent6 2 62" xfId="2221"/>
    <cellStyle name="20% - Accent6 2 63" xfId="2222"/>
    <cellStyle name="20% - Accent6 2 64" xfId="2223"/>
    <cellStyle name="20% - Accent6 2 65" xfId="2224"/>
    <cellStyle name="20% - Accent6 2 66" xfId="2225"/>
    <cellStyle name="20% - Accent6 2 67" xfId="2226"/>
    <cellStyle name="20% - Accent6 2 68" xfId="2227"/>
    <cellStyle name="20% - Accent6 2 69" xfId="2228"/>
    <cellStyle name="20% - Accent6 2 7" xfId="2229"/>
    <cellStyle name="20% - Accent6 2 7 2" xfId="2230"/>
    <cellStyle name="20% - Accent6 2 70" xfId="2231"/>
    <cellStyle name="20% - Accent6 2 71" xfId="2232"/>
    <cellStyle name="20% - Accent6 2 72" xfId="2233"/>
    <cellStyle name="20% - Accent6 2 73" xfId="2234"/>
    <cellStyle name="20% - Accent6 2 74" xfId="2235"/>
    <cellStyle name="20% - Accent6 2 75" xfId="2236"/>
    <cellStyle name="20% - Accent6 2 76" xfId="2237"/>
    <cellStyle name="20% - Accent6 2 77" xfId="2238"/>
    <cellStyle name="20% - Accent6 2 78" xfId="2239"/>
    <cellStyle name="20% - Accent6 2 79" xfId="2240"/>
    <cellStyle name="20% - Accent6 2 8" xfId="2241"/>
    <cellStyle name="20% - Accent6 2 8 2" xfId="2242"/>
    <cellStyle name="20% - Accent6 2 80" xfId="2243"/>
    <cellStyle name="20% - Accent6 2 81" xfId="2244"/>
    <cellStyle name="20% - Accent6 2 82" xfId="2245"/>
    <cellStyle name="20% - Accent6 2 83" xfId="2246"/>
    <cellStyle name="20% - Accent6 2 84" xfId="2247"/>
    <cellStyle name="20% - Accent6 2 85" xfId="2248"/>
    <cellStyle name="20% - Accent6 2 86" xfId="2249"/>
    <cellStyle name="20% - Accent6 2 87" xfId="2250"/>
    <cellStyle name="20% - Accent6 2 88" xfId="2251"/>
    <cellStyle name="20% - Accent6 2 89" xfId="2252"/>
    <cellStyle name="20% - Accent6 2 9" xfId="2253"/>
    <cellStyle name="20% - Accent6 2 90" xfId="2254"/>
    <cellStyle name="20% - Accent6 2 91" xfId="2255"/>
    <cellStyle name="20% - Accent6 2 92" xfId="2256"/>
    <cellStyle name="20% - Accent6 2 93" xfId="2257"/>
    <cellStyle name="20% - Accent6 2 94" xfId="2258"/>
    <cellStyle name="20% - Accent6 2 95" xfId="2259"/>
    <cellStyle name="20% - Accent6 2 96" xfId="2260"/>
    <cellStyle name="20% - Accent6 2 97" xfId="2261"/>
    <cellStyle name="20% - Accent6 2 98" xfId="2262"/>
    <cellStyle name="20% - Accent6 2 99" xfId="2263"/>
    <cellStyle name="20% - Accent6 2_hyr" xfId="11891"/>
    <cellStyle name="20% - Accent6 3" xfId="2264"/>
    <cellStyle name="20% - Accent6 3 2" xfId="2265"/>
    <cellStyle name="20% - Accent6 3 2 2" xfId="2266"/>
    <cellStyle name="20% - Accent6 3 3" xfId="2267"/>
    <cellStyle name="20% - Accent6 3 4" xfId="2268"/>
    <cellStyle name="20% - Accent6 3 5" xfId="2269"/>
    <cellStyle name="20% - Accent6 3 6" xfId="2270"/>
    <cellStyle name="20% - Accent6 3_hyr" xfId="2271"/>
    <cellStyle name="20% - Accent6 4" xfId="2272"/>
    <cellStyle name="20% - Accent6 4 2" xfId="2273"/>
    <cellStyle name="20% - Accent6 4 3" xfId="2274"/>
    <cellStyle name="20% - Accent6 4 4" xfId="2275"/>
    <cellStyle name="20% - Accent6 4 5" xfId="2276"/>
    <cellStyle name="20% - Accent6 4 6" xfId="2277"/>
    <cellStyle name="20% - Accent6 4_hyr" xfId="2278"/>
    <cellStyle name="20% - Accent6 5" xfId="2279"/>
    <cellStyle name="20% - Accent6 5 2" xfId="2280"/>
    <cellStyle name="20% - Accent6 6" xfId="2281"/>
    <cellStyle name="20% - Accent6 6 2" xfId="2282"/>
    <cellStyle name="20% - Accent6 7" xfId="2283"/>
    <cellStyle name="20% - Accent6 7 2" xfId="2284"/>
    <cellStyle name="20% - Accent6 8" xfId="2285"/>
    <cellStyle name="20% - Accent6 8 2" xfId="2286"/>
    <cellStyle name="20% - Accent6 9" xfId="2287"/>
    <cellStyle name="20% - Accent6 9 2" xfId="2288"/>
    <cellStyle name="20% - Accent6 9 3" xfId="2289"/>
    <cellStyle name="20% - एक्सेंट1" xfId="2290"/>
    <cellStyle name="20% - एक्सेंट2" xfId="2291"/>
    <cellStyle name="20% - एक्सेंट3" xfId="2292"/>
    <cellStyle name="20% - एक्सेंट4" xfId="2293"/>
    <cellStyle name="20% - एक्सेंट5" xfId="2294"/>
    <cellStyle name="20% - एक्सेंट6" xfId="2295"/>
    <cellStyle name="20+b" xfId="2296"/>
    <cellStyle name="24" xfId="2297"/>
    <cellStyle name="24+b" xfId="2298"/>
    <cellStyle name="40% - Accent1 10" xfId="2299"/>
    <cellStyle name="40% - Accent1 10 2" xfId="2300"/>
    <cellStyle name="40% - Accent1 11" xfId="2301"/>
    <cellStyle name="40% - Accent1 11 2" xfId="2302"/>
    <cellStyle name="40% - Accent1 2" xfId="2303"/>
    <cellStyle name="40% - Accent1 2 10" xfId="2304"/>
    <cellStyle name="40% - Accent1 2 100" xfId="2305"/>
    <cellStyle name="40% - Accent1 2 101" xfId="2306"/>
    <cellStyle name="40% - Accent1 2 102" xfId="2307"/>
    <cellStyle name="40% - Accent1 2 103" xfId="2308"/>
    <cellStyle name="40% - Accent1 2 104" xfId="2309"/>
    <cellStyle name="40% - Accent1 2 105" xfId="2310"/>
    <cellStyle name="40% - Accent1 2 106" xfId="2311"/>
    <cellStyle name="40% - Accent1 2 107" xfId="2312"/>
    <cellStyle name="40% - Accent1 2 108" xfId="2313"/>
    <cellStyle name="40% - Accent1 2 109" xfId="2314"/>
    <cellStyle name="40% - Accent1 2 11" xfId="2315"/>
    <cellStyle name="40% - Accent1 2 110" xfId="2316"/>
    <cellStyle name="40% - Accent1 2 111" xfId="2317"/>
    <cellStyle name="40% - Accent1 2 112" xfId="2318"/>
    <cellStyle name="40% - Accent1 2 113" xfId="2319"/>
    <cellStyle name="40% - Accent1 2 114" xfId="2320"/>
    <cellStyle name="40% - Accent1 2 115" xfId="2321"/>
    <cellStyle name="40% - Accent1 2 116" xfId="2322"/>
    <cellStyle name="40% - Accent1 2 117" xfId="2323"/>
    <cellStyle name="40% - Accent1 2 118" xfId="2324"/>
    <cellStyle name="40% - Accent1 2 119" xfId="2325"/>
    <cellStyle name="40% - Accent1 2 12" xfId="2326"/>
    <cellStyle name="40% - Accent1 2 120" xfId="2327"/>
    <cellStyle name="40% - Accent1 2 121" xfId="2328"/>
    <cellStyle name="40% - Accent1 2 122" xfId="2329"/>
    <cellStyle name="40% - Accent1 2 123" xfId="2330"/>
    <cellStyle name="40% - Accent1 2 124" xfId="2331"/>
    <cellStyle name="40% - Accent1 2 125" xfId="2332"/>
    <cellStyle name="40% - Accent1 2 126" xfId="2333"/>
    <cellStyle name="40% - Accent1 2 127" xfId="2334"/>
    <cellStyle name="40% - Accent1 2 128" xfId="2335"/>
    <cellStyle name="40% - Accent1 2 129" xfId="2336"/>
    <cellStyle name="40% - Accent1 2 13" xfId="2337"/>
    <cellStyle name="40% - Accent1 2 130" xfId="2338"/>
    <cellStyle name="40% - Accent1 2 131" xfId="2339"/>
    <cellStyle name="40% - Accent1 2 132" xfId="2340"/>
    <cellStyle name="40% - Accent1 2 133" xfId="2341"/>
    <cellStyle name="40% - Accent1 2 14" xfId="2342"/>
    <cellStyle name="40% - Accent1 2 15" xfId="2343"/>
    <cellStyle name="40% - Accent1 2 16" xfId="2344"/>
    <cellStyle name="40% - Accent1 2 17" xfId="2345"/>
    <cellStyle name="40% - Accent1 2 18" xfId="2346"/>
    <cellStyle name="40% - Accent1 2 19" xfId="2347"/>
    <cellStyle name="40% - Accent1 2 2" xfId="2348"/>
    <cellStyle name="40% - Accent1 2 2 2" xfId="2349"/>
    <cellStyle name="40% - Accent1 2 20" xfId="2350"/>
    <cellStyle name="40% - Accent1 2 21" xfId="2351"/>
    <cellStyle name="40% - Accent1 2 22" xfId="2352"/>
    <cellStyle name="40% - Accent1 2 23" xfId="2353"/>
    <cellStyle name="40% - Accent1 2 24" xfId="2354"/>
    <cellStyle name="40% - Accent1 2 25" xfId="2355"/>
    <cellStyle name="40% - Accent1 2 26" xfId="2356"/>
    <cellStyle name="40% - Accent1 2 27" xfId="2357"/>
    <cellStyle name="40% - Accent1 2 28" xfId="2358"/>
    <cellStyle name="40% - Accent1 2 29" xfId="2359"/>
    <cellStyle name="40% - Accent1 2 3" xfId="2360"/>
    <cellStyle name="40% - Accent1 2 3 2" xfId="2361"/>
    <cellStyle name="40% - Accent1 2 30" xfId="2362"/>
    <cellStyle name="40% - Accent1 2 31" xfId="2363"/>
    <cellStyle name="40% - Accent1 2 32" xfId="2364"/>
    <cellStyle name="40% - Accent1 2 33" xfId="2365"/>
    <cellStyle name="40% - Accent1 2 34" xfId="2366"/>
    <cellStyle name="40% - Accent1 2 35" xfId="2367"/>
    <cellStyle name="40% - Accent1 2 36" xfId="2368"/>
    <cellStyle name="40% - Accent1 2 37" xfId="2369"/>
    <cellStyle name="40% - Accent1 2 38" xfId="2370"/>
    <cellStyle name="40% - Accent1 2 39" xfId="2371"/>
    <cellStyle name="40% - Accent1 2 4" xfId="2372"/>
    <cellStyle name="40% - Accent1 2 4 2" xfId="2373"/>
    <cellStyle name="40% - Accent1 2 40" xfId="2374"/>
    <cellStyle name="40% - Accent1 2 41" xfId="2375"/>
    <cellStyle name="40% - Accent1 2 42" xfId="2376"/>
    <cellStyle name="40% - Accent1 2 43" xfId="2377"/>
    <cellStyle name="40% - Accent1 2 44" xfId="2378"/>
    <cellStyle name="40% - Accent1 2 45" xfId="2379"/>
    <cellStyle name="40% - Accent1 2 46" xfId="2380"/>
    <cellStyle name="40% - Accent1 2 47" xfId="2381"/>
    <cellStyle name="40% - Accent1 2 48" xfId="2382"/>
    <cellStyle name="40% - Accent1 2 49" xfId="2383"/>
    <cellStyle name="40% - Accent1 2 5" xfId="2384"/>
    <cellStyle name="40% - Accent1 2 5 2" xfId="2385"/>
    <cellStyle name="40% - Accent1 2 50" xfId="2386"/>
    <cellStyle name="40% - Accent1 2 51" xfId="2387"/>
    <cellStyle name="40% - Accent1 2 52" xfId="2388"/>
    <cellStyle name="40% - Accent1 2 53" xfId="2389"/>
    <cellStyle name="40% - Accent1 2 54" xfId="2390"/>
    <cellStyle name="40% - Accent1 2 55" xfId="2391"/>
    <cellStyle name="40% - Accent1 2 56" xfId="2392"/>
    <cellStyle name="40% - Accent1 2 57" xfId="2393"/>
    <cellStyle name="40% - Accent1 2 58" xfId="2394"/>
    <cellStyle name="40% - Accent1 2 59" xfId="2395"/>
    <cellStyle name="40% - Accent1 2 6" xfId="2396"/>
    <cellStyle name="40% - Accent1 2 6 2" xfId="2397"/>
    <cellStyle name="40% - Accent1 2 60" xfId="2398"/>
    <cellStyle name="40% - Accent1 2 61" xfId="2399"/>
    <cellStyle name="40% - Accent1 2 62" xfId="2400"/>
    <cellStyle name="40% - Accent1 2 63" xfId="2401"/>
    <cellStyle name="40% - Accent1 2 64" xfId="2402"/>
    <cellStyle name="40% - Accent1 2 65" xfId="2403"/>
    <cellStyle name="40% - Accent1 2 66" xfId="2404"/>
    <cellStyle name="40% - Accent1 2 67" xfId="2405"/>
    <cellStyle name="40% - Accent1 2 68" xfId="2406"/>
    <cellStyle name="40% - Accent1 2 69" xfId="2407"/>
    <cellStyle name="40% - Accent1 2 7" xfId="2408"/>
    <cellStyle name="40% - Accent1 2 7 2" xfId="2409"/>
    <cellStyle name="40% - Accent1 2 70" xfId="2410"/>
    <cellStyle name="40% - Accent1 2 71" xfId="2411"/>
    <cellStyle name="40% - Accent1 2 72" xfId="2412"/>
    <cellStyle name="40% - Accent1 2 73" xfId="2413"/>
    <cellStyle name="40% - Accent1 2 74" xfId="2414"/>
    <cellStyle name="40% - Accent1 2 75" xfId="2415"/>
    <cellStyle name="40% - Accent1 2 76" xfId="2416"/>
    <cellStyle name="40% - Accent1 2 77" xfId="2417"/>
    <cellStyle name="40% - Accent1 2 78" xfId="2418"/>
    <cellStyle name="40% - Accent1 2 79" xfId="2419"/>
    <cellStyle name="40% - Accent1 2 8" xfId="2420"/>
    <cellStyle name="40% - Accent1 2 8 2" xfId="2421"/>
    <cellStyle name="40% - Accent1 2 80" xfId="2422"/>
    <cellStyle name="40% - Accent1 2 81" xfId="2423"/>
    <cellStyle name="40% - Accent1 2 82" xfId="2424"/>
    <cellStyle name="40% - Accent1 2 83" xfId="2425"/>
    <cellStyle name="40% - Accent1 2 84" xfId="2426"/>
    <cellStyle name="40% - Accent1 2 85" xfId="2427"/>
    <cellStyle name="40% - Accent1 2 86" xfId="2428"/>
    <cellStyle name="40% - Accent1 2 87" xfId="2429"/>
    <cellStyle name="40% - Accent1 2 88" xfId="2430"/>
    <cellStyle name="40% - Accent1 2 89" xfId="2431"/>
    <cellStyle name="40% - Accent1 2 9" xfId="2432"/>
    <cellStyle name="40% - Accent1 2 90" xfId="2433"/>
    <cellStyle name="40% - Accent1 2 91" xfId="2434"/>
    <cellStyle name="40% - Accent1 2 92" xfId="2435"/>
    <cellStyle name="40% - Accent1 2 93" xfId="2436"/>
    <cellStyle name="40% - Accent1 2 94" xfId="2437"/>
    <cellStyle name="40% - Accent1 2 95" xfId="2438"/>
    <cellStyle name="40% - Accent1 2 96" xfId="2439"/>
    <cellStyle name="40% - Accent1 2 97" xfId="2440"/>
    <cellStyle name="40% - Accent1 2 98" xfId="2441"/>
    <cellStyle name="40% - Accent1 2 99" xfId="2442"/>
    <cellStyle name="40% - Accent1 2_hyr" xfId="11892"/>
    <cellStyle name="40% - Accent1 3" xfId="2443"/>
    <cellStyle name="40% - Accent1 3 2" xfId="2444"/>
    <cellStyle name="40% - Accent1 3 2 2" xfId="2445"/>
    <cellStyle name="40% - Accent1 3 3" xfId="2446"/>
    <cellStyle name="40% - Accent1 3 4" xfId="2447"/>
    <cellStyle name="40% - Accent1 3 5" xfId="2448"/>
    <cellStyle name="40% - Accent1 3 6" xfId="2449"/>
    <cellStyle name="40% - Accent1 3_hyr" xfId="2450"/>
    <cellStyle name="40% - Accent1 4" xfId="2451"/>
    <cellStyle name="40% - Accent1 4 2" xfId="2452"/>
    <cellStyle name="40% - Accent1 4 3" xfId="2453"/>
    <cellStyle name="40% - Accent1 4 4" xfId="2454"/>
    <cellStyle name="40% - Accent1 4 5" xfId="2455"/>
    <cellStyle name="40% - Accent1 4 6" xfId="2456"/>
    <cellStyle name="40% - Accent1 4_hyr" xfId="2457"/>
    <cellStyle name="40% - Accent1 5" xfId="2458"/>
    <cellStyle name="40% - Accent1 5 2" xfId="2459"/>
    <cellStyle name="40% - Accent1 6" xfId="2460"/>
    <cellStyle name="40% - Accent1 6 2" xfId="2461"/>
    <cellStyle name="40% - Accent1 7" xfId="2462"/>
    <cellStyle name="40% - Accent1 7 2" xfId="2463"/>
    <cellStyle name="40% - Accent1 8" xfId="2464"/>
    <cellStyle name="40% - Accent1 8 2" xfId="2465"/>
    <cellStyle name="40% - Accent1 9" xfId="2466"/>
    <cellStyle name="40% - Accent1 9 2" xfId="2467"/>
    <cellStyle name="40% - Accent1 9 3" xfId="2468"/>
    <cellStyle name="40% - Accent2 10" xfId="2469"/>
    <cellStyle name="40% - Accent2 10 2" xfId="2470"/>
    <cellStyle name="40% - Accent2 11" xfId="2471"/>
    <cellStyle name="40% - Accent2 11 2" xfId="2472"/>
    <cellStyle name="40% - Accent2 2" xfId="2473"/>
    <cellStyle name="40% - Accent2 2 10" xfId="2474"/>
    <cellStyle name="40% - Accent2 2 100" xfId="2475"/>
    <cellStyle name="40% - Accent2 2 101" xfId="2476"/>
    <cellStyle name="40% - Accent2 2 102" xfId="2477"/>
    <cellStyle name="40% - Accent2 2 103" xfId="2478"/>
    <cellStyle name="40% - Accent2 2 104" xfId="2479"/>
    <cellStyle name="40% - Accent2 2 105" xfId="2480"/>
    <cellStyle name="40% - Accent2 2 106" xfId="2481"/>
    <cellStyle name="40% - Accent2 2 107" xfId="2482"/>
    <cellStyle name="40% - Accent2 2 108" xfId="2483"/>
    <cellStyle name="40% - Accent2 2 109" xfId="2484"/>
    <cellStyle name="40% - Accent2 2 11" xfId="2485"/>
    <cellStyle name="40% - Accent2 2 110" xfId="2486"/>
    <cellStyle name="40% - Accent2 2 111" xfId="2487"/>
    <cellStyle name="40% - Accent2 2 112" xfId="2488"/>
    <cellStyle name="40% - Accent2 2 113" xfId="2489"/>
    <cellStyle name="40% - Accent2 2 114" xfId="2490"/>
    <cellStyle name="40% - Accent2 2 115" xfId="2491"/>
    <cellStyle name="40% - Accent2 2 116" xfId="2492"/>
    <cellStyle name="40% - Accent2 2 117" xfId="2493"/>
    <cellStyle name="40% - Accent2 2 118" xfId="2494"/>
    <cellStyle name="40% - Accent2 2 119" xfId="2495"/>
    <cellStyle name="40% - Accent2 2 12" xfId="2496"/>
    <cellStyle name="40% - Accent2 2 120" xfId="2497"/>
    <cellStyle name="40% - Accent2 2 121" xfId="2498"/>
    <cellStyle name="40% - Accent2 2 122" xfId="2499"/>
    <cellStyle name="40% - Accent2 2 123" xfId="2500"/>
    <cellStyle name="40% - Accent2 2 124" xfId="2501"/>
    <cellStyle name="40% - Accent2 2 125" xfId="2502"/>
    <cellStyle name="40% - Accent2 2 126" xfId="2503"/>
    <cellStyle name="40% - Accent2 2 127" xfId="2504"/>
    <cellStyle name="40% - Accent2 2 128" xfId="2505"/>
    <cellStyle name="40% - Accent2 2 129" xfId="2506"/>
    <cellStyle name="40% - Accent2 2 13" xfId="2507"/>
    <cellStyle name="40% - Accent2 2 130" xfId="2508"/>
    <cellStyle name="40% - Accent2 2 131" xfId="2509"/>
    <cellStyle name="40% - Accent2 2 132" xfId="2510"/>
    <cellStyle name="40% - Accent2 2 133" xfId="2511"/>
    <cellStyle name="40% - Accent2 2 14" xfId="2512"/>
    <cellStyle name="40% - Accent2 2 15" xfId="2513"/>
    <cellStyle name="40% - Accent2 2 16" xfId="2514"/>
    <cellStyle name="40% - Accent2 2 17" xfId="2515"/>
    <cellStyle name="40% - Accent2 2 18" xfId="2516"/>
    <cellStyle name="40% - Accent2 2 19" xfId="2517"/>
    <cellStyle name="40% - Accent2 2 2" xfId="2518"/>
    <cellStyle name="40% - Accent2 2 2 2" xfId="2519"/>
    <cellStyle name="40% - Accent2 2 20" xfId="2520"/>
    <cellStyle name="40% - Accent2 2 21" xfId="2521"/>
    <cellStyle name="40% - Accent2 2 22" xfId="2522"/>
    <cellStyle name="40% - Accent2 2 23" xfId="2523"/>
    <cellStyle name="40% - Accent2 2 24" xfId="2524"/>
    <cellStyle name="40% - Accent2 2 25" xfId="2525"/>
    <cellStyle name="40% - Accent2 2 26" xfId="2526"/>
    <cellStyle name="40% - Accent2 2 27" xfId="2527"/>
    <cellStyle name="40% - Accent2 2 28" xfId="2528"/>
    <cellStyle name="40% - Accent2 2 29" xfId="2529"/>
    <cellStyle name="40% - Accent2 2 3" xfId="2530"/>
    <cellStyle name="40% - Accent2 2 3 2" xfId="2531"/>
    <cellStyle name="40% - Accent2 2 30" xfId="2532"/>
    <cellStyle name="40% - Accent2 2 31" xfId="2533"/>
    <cellStyle name="40% - Accent2 2 32" xfId="2534"/>
    <cellStyle name="40% - Accent2 2 33" xfId="2535"/>
    <cellStyle name="40% - Accent2 2 34" xfId="2536"/>
    <cellStyle name="40% - Accent2 2 35" xfId="2537"/>
    <cellStyle name="40% - Accent2 2 36" xfId="2538"/>
    <cellStyle name="40% - Accent2 2 37" xfId="2539"/>
    <cellStyle name="40% - Accent2 2 38" xfId="2540"/>
    <cellStyle name="40% - Accent2 2 39" xfId="2541"/>
    <cellStyle name="40% - Accent2 2 4" xfId="2542"/>
    <cellStyle name="40% - Accent2 2 4 2" xfId="2543"/>
    <cellStyle name="40% - Accent2 2 40" xfId="2544"/>
    <cellStyle name="40% - Accent2 2 41" xfId="2545"/>
    <cellStyle name="40% - Accent2 2 42" xfId="2546"/>
    <cellStyle name="40% - Accent2 2 43" xfId="2547"/>
    <cellStyle name="40% - Accent2 2 44" xfId="2548"/>
    <cellStyle name="40% - Accent2 2 45" xfId="2549"/>
    <cellStyle name="40% - Accent2 2 46" xfId="2550"/>
    <cellStyle name="40% - Accent2 2 47" xfId="2551"/>
    <cellStyle name="40% - Accent2 2 48" xfId="2552"/>
    <cellStyle name="40% - Accent2 2 49" xfId="2553"/>
    <cellStyle name="40% - Accent2 2 5" xfId="2554"/>
    <cellStyle name="40% - Accent2 2 5 2" xfId="2555"/>
    <cellStyle name="40% - Accent2 2 50" xfId="2556"/>
    <cellStyle name="40% - Accent2 2 51" xfId="2557"/>
    <cellStyle name="40% - Accent2 2 52" xfId="2558"/>
    <cellStyle name="40% - Accent2 2 53" xfId="2559"/>
    <cellStyle name="40% - Accent2 2 54" xfId="2560"/>
    <cellStyle name="40% - Accent2 2 55" xfId="2561"/>
    <cellStyle name="40% - Accent2 2 56" xfId="2562"/>
    <cellStyle name="40% - Accent2 2 57" xfId="2563"/>
    <cellStyle name="40% - Accent2 2 58" xfId="2564"/>
    <cellStyle name="40% - Accent2 2 59" xfId="2565"/>
    <cellStyle name="40% - Accent2 2 6" xfId="2566"/>
    <cellStyle name="40% - Accent2 2 6 2" xfId="2567"/>
    <cellStyle name="40% - Accent2 2 60" xfId="2568"/>
    <cellStyle name="40% - Accent2 2 61" xfId="2569"/>
    <cellStyle name="40% - Accent2 2 62" xfId="2570"/>
    <cellStyle name="40% - Accent2 2 63" xfId="2571"/>
    <cellStyle name="40% - Accent2 2 64" xfId="2572"/>
    <cellStyle name="40% - Accent2 2 65" xfId="2573"/>
    <cellStyle name="40% - Accent2 2 66" xfId="2574"/>
    <cellStyle name="40% - Accent2 2 67" xfId="2575"/>
    <cellStyle name="40% - Accent2 2 68" xfId="2576"/>
    <cellStyle name="40% - Accent2 2 69" xfId="2577"/>
    <cellStyle name="40% - Accent2 2 7" xfId="2578"/>
    <cellStyle name="40% - Accent2 2 7 2" xfId="2579"/>
    <cellStyle name="40% - Accent2 2 70" xfId="2580"/>
    <cellStyle name="40% - Accent2 2 71" xfId="2581"/>
    <cellStyle name="40% - Accent2 2 72" xfId="2582"/>
    <cellStyle name="40% - Accent2 2 73" xfId="2583"/>
    <cellStyle name="40% - Accent2 2 74" xfId="2584"/>
    <cellStyle name="40% - Accent2 2 75" xfId="2585"/>
    <cellStyle name="40% - Accent2 2 76" xfId="2586"/>
    <cellStyle name="40% - Accent2 2 77" xfId="2587"/>
    <cellStyle name="40% - Accent2 2 78" xfId="2588"/>
    <cellStyle name="40% - Accent2 2 79" xfId="2589"/>
    <cellStyle name="40% - Accent2 2 8" xfId="2590"/>
    <cellStyle name="40% - Accent2 2 8 2" xfId="2591"/>
    <cellStyle name="40% - Accent2 2 80" xfId="2592"/>
    <cellStyle name="40% - Accent2 2 81" xfId="2593"/>
    <cellStyle name="40% - Accent2 2 82" xfId="2594"/>
    <cellStyle name="40% - Accent2 2 83" xfId="2595"/>
    <cellStyle name="40% - Accent2 2 84" xfId="2596"/>
    <cellStyle name="40% - Accent2 2 85" xfId="2597"/>
    <cellStyle name="40% - Accent2 2 86" xfId="2598"/>
    <cellStyle name="40% - Accent2 2 87" xfId="2599"/>
    <cellStyle name="40% - Accent2 2 88" xfId="2600"/>
    <cellStyle name="40% - Accent2 2 89" xfId="2601"/>
    <cellStyle name="40% - Accent2 2 9" xfId="2602"/>
    <cellStyle name="40% - Accent2 2 90" xfId="2603"/>
    <cellStyle name="40% - Accent2 2 91" xfId="2604"/>
    <cellStyle name="40% - Accent2 2 92" xfId="2605"/>
    <cellStyle name="40% - Accent2 2 93" xfId="2606"/>
    <cellStyle name="40% - Accent2 2 94" xfId="2607"/>
    <cellStyle name="40% - Accent2 2 95" xfId="2608"/>
    <cellStyle name="40% - Accent2 2 96" xfId="2609"/>
    <cellStyle name="40% - Accent2 2 97" xfId="2610"/>
    <cellStyle name="40% - Accent2 2 98" xfId="2611"/>
    <cellStyle name="40% - Accent2 2 99" xfId="2612"/>
    <cellStyle name="40% - Accent2 2_hyr" xfId="11893"/>
    <cellStyle name="40% - Accent2 3" xfId="2613"/>
    <cellStyle name="40% - Accent2 3 2" xfId="2614"/>
    <cellStyle name="40% - Accent2 3 2 2" xfId="2615"/>
    <cellStyle name="40% - Accent2 3 3" xfId="2616"/>
    <cellStyle name="40% - Accent2 3 4" xfId="2617"/>
    <cellStyle name="40% - Accent2 3 5" xfId="2618"/>
    <cellStyle name="40% - Accent2 3 6" xfId="2619"/>
    <cellStyle name="40% - Accent2 3_hyr" xfId="2620"/>
    <cellStyle name="40% - Accent2 4" xfId="2621"/>
    <cellStyle name="40% - Accent2 4 2" xfId="2622"/>
    <cellStyle name="40% - Accent2 4 3" xfId="2623"/>
    <cellStyle name="40% - Accent2 4 4" xfId="2624"/>
    <cellStyle name="40% - Accent2 4 5" xfId="2625"/>
    <cellStyle name="40% - Accent2 4 6" xfId="2626"/>
    <cellStyle name="40% - Accent2 4_hyr" xfId="2627"/>
    <cellStyle name="40% - Accent2 5" xfId="2628"/>
    <cellStyle name="40% - Accent2 5 2" xfId="2629"/>
    <cellStyle name="40% - Accent2 6" xfId="2630"/>
    <cellStyle name="40% - Accent2 6 2" xfId="2631"/>
    <cellStyle name="40% - Accent2 7" xfId="2632"/>
    <cellStyle name="40% - Accent2 7 2" xfId="2633"/>
    <cellStyle name="40% - Accent2 8" xfId="2634"/>
    <cellStyle name="40% - Accent2 8 2" xfId="2635"/>
    <cellStyle name="40% - Accent2 9" xfId="2636"/>
    <cellStyle name="40% - Accent2 9 2" xfId="2637"/>
    <cellStyle name="40% - Accent2 9 3" xfId="2638"/>
    <cellStyle name="40% - Accent3 10" xfId="2639"/>
    <cellStyle name="40% - Accent3 10 2" xfId="2640"/>
    <cellStyle name="40% - Accent3 11" xfId="2641"/>
    <cellStyle name="40% - Accent3 11 2" xfId="2642"/>
    <cellStyle name="40% - Accent3 2" xfId="2643"/>
    <cellStyle name="40% - Accent3 2 10" xfId="2644"/>
    <cellStyle name="40% - Accent3 2 100" xfId="2645"/>
    <cellStyle name="40% - Accent3 2 101" xfId="2646"/>
    <cellStyle name="40% - Accent3 2 102" xfId="2647"/>
    <cellStyle name="40% - Accent3 2 103" xfId="2648"/>
    <cellStyle name="40% - Accent3 2 104" xfId="2649"/>
    <cellStyle name="40% - Accent3 2 105" xfId="2650"/>
    <cellStyle name="40% - Accent3 2 106" xfId="2651"/>
    <cellStyle name="40% - Accent3 2 107" xfId="2652"/>
    <cellStyle name="40% - Accent3 2 108" xfId="2653"/>
    <cellStyle name="40% - Accent3 2 109" xfId="2654"/>
    <cellStyle name="40% - Accent3 2 11" xfId="2655"/>
    <cellStyle name="40% - Accent3 2 110" xfId="2656"/>
    <cellStyle name="40% - Accent3 2 111" xfId="2657"/>
    <cellStyle name="40% - Accent3 2 112" xfId="2658"/>
    <cellStyle name="40% - Accent3 2 113" xfId="2659"/>
    <cellStyle name="40% - Accent3 2 114" xfId="2660"/>
    <cellStyle name="40% - Accent3 2 115" xfId="2661"/>
    <cellStyle name="40% - Accent3 2 116" xfId="2662"/>
    <cellStyle name="40% - Accent3 2 117" xfId="2663"/>
    <cellStyle name="40% - Accent3 2 118" xfId="2664"/>
    <cellStyle name="40% - Accent3 2 119" xfId="2665"/>
    <cellStyle name="40% - Accent3 2 12" xfId="2666"/>
    <cellStyle name="40% - Accent3 2 120" xfId="2667"/>
    <cellStyle name="40% - Accent3 2 121" xfId="2668"/>
    <cellStyle name="40% - Accent3 2 122" xfId="2669"/>
    <cellStyle name="40% - Accent3 2 123" xfId="2670"/>
    <cellStyle name="40% - Accent3 2 124" xfId="2671"/>
    <cellStyle name="40% - Accent3 2 125" xfId="2672"/>
    <cellStyle name="40% - Accent3 2 126" xfId="2673"/>
    <cellStyle name="40% - Accent3 2 127" xfId="2674"/>
    <cellStyle name="40% - Accent3 2 128" xfId="2675"/>
    <cellStyle name="40% - Accent3 2 129" xfId="2676"/>
    <cellStyle name="40% - Accent3 2 13" xfId="2677"/>
    <cellStyle name="40% - Accent3 2 130" xfId="2678"/>
    <cellStyle name="40% - Accent3 2 131" xfId="2679"/>
    <cellStyle name="40% - Accent3 2 132" xfId="2680"/>
    <cellStyle name="40% - Accent3 2 133" xfId="2681"/>
    <cellStyle name="40% - Accent3 2 14" xfId="2682"/>
    <cellStyle name="40% - Accent3 2 15" xfId="2683"/>
    <cellStyle name="40% - Accent3 2 16" xfId="2684"/>
    <cellStyle name="40% - Accent3 2 17" xfId="2685"/>
    <cellStyle name="40% - Accent3 2 18" xfId="2686"/>
    <cellStyle name="40% - Accent3 2 19" xfId="2687"/>
    <cellStyle name="40% - Accent3 2 2" xfId="2688"/>
    <cellStyle name="40% - Accent3 2 2 2" xfId="2689"/>
    <cellStyle name="40% - Accent3 2 20" xfId="2690"/>
    <cellStyle name="40% - Accent3 2 21" xfId="2691"/>
    <cellStyle name="40% - Accent3 2 22" xfId="2692"/>
    <cellStyle name="40% - Accent3 2 23" xfId="2693"/>
    <cellStyle name="40% - Accent3 2 24" xfId="2694"/>
    <cellStyle name="40% - Accent3 2 25" xfId="2695"/>
    <cellStyle name="40% - Accent3 2 26" xfId="2696"/>
    <cellStyle name="40% - Accent3 2 27" xfId="2697"/>
    <cellStyle name="40% - Accent3 2 28" xfId="2698"/>
    <cellStyle name="40% - Accent3 2 29" xfId="2699"/>
    <cellStyle name="40% - Accent3 2 3" xfId="2700"/>
    <cellStyle name="40% - Accent3 2 3 2" xfId="2701"/>
    <cellStyle name="40% - Accent3 2 30" xfId="2702"/>
    <cellStyle name="40% - Accent3 2 31" xfId="2703"/>
    <cellStyle name="40% - Accent3 2 32" xfId="2704"/>
    <cellStyle name="40% - Accent3 2 33" xfId="2705"/>
    <cellStyle name="40% - Accent3 2 34" xfId="2706"/>
    <cellStyle name="40% - Accent3 2 35" xfId="2707"/>
    <cellStyle name="40% - Accent3 2 36" xfId="2708"/>
    <cellStyle name="40% - Accent3 2 37" xfId="2709"/>
    <cellStyle name="40% - Accent3 2 38" xfId="2710"/>
    <cellStyle name="40% - Accent3 2 39" xfId="2711"/>
    <cellStyle name="40% - Accent3 2 4" xfId="2712"/>
    <cellStyle name="40% - Accent3 2 4 2" xfId="2713"/>
    <cellStyle name="40% - Accent3 2 40" xfId="2714"/>
    <cellStyle name="40% - Accent3 2 41" xfId="2715"/>
    <cellStyle name="40% - Accent3 2 42" xfId="2716"/>
    <cellStyle name="40% - Accent3 2 43" xfId="2717"/>
    <cellStyle name="40% - Accent3 2 44" xfId="2718"/>
    <cellStyle name="40% - Accent3 2 45" xfId="2719"/>
    <cellStyle name="40% - Accent3 2 46" xfId="2720"/>
    <cellStyle name="40% - Accent3 2 47" xfId="2721"/>
    <cellStyle name="40% - Accent3 2 48" xfId="2722"/>
    <cellStyle name="40% - Accent3 2 49" xfId="2723"/>
    <cellStyle name="40% - Accent3 2 5" xfId="2724"/>
    <cellStyle name="40% - Accent3 2 5 2" xfId="2725"/>
    <cellStyle name="40% - Accent3 2 50" xfId="2726"/>
    <cellStyle name="40% - Accent3 2 51" xfId="2727"/>
    <cellStyle name="40% - Accent3 2 52" xfId="2728"/>
    <cellStyle name="40% - Accent3 2 53" xfId="2729"/>
    <cellStyle name="40% - Accent3 2 54" xfId="2730"/>
    <cellStyle name="40% - Accent3 2 55" xfId="2731"/>
    <cellStyle name="40% - Accent3 2 56" xfId="2732"/>
    <cellStyle name="40% - Accent3 2 57" xfId="2733"/>
    <cellStyle name="40% - Accent3 2 58" xfId="2734"/>
    <cellStyle name="40% - Accent3 2 59" xfId="2735"/>
    <cellStyle name="40% - Accent3 2 6" xfId="2736"/>
    <cellStyle name="40% - Accent3 2 6 2" xfId="2737"/>
    <cellStyle name="40% - Accent3 2 60" xfId="2738"/>
    <cellStyle name="40% - Accent3 2 61" xfId="2739"/>
    <cellStyle name="40% - Accent3 2 62" xfId="2740"/>
    <cellStyle name="40% - Accent3 2 63" xfId="2741"/>
    <cellStyle name="40% - Accent3 2 64" xfId="2742"/>
    <cellStyle name="40% - Accent3 2 65" xfId="2743"/>
    <cellStyle name="40% - Accent3 2 66" xfId="2744"/>
    <cellStyle name="40% - Accent3 2 67" xfId="2745"/>
    <cellStyle name="40% - Accent3 2 68" xfId="2746"/>
    <cellStyle name="40% - Accent3 2 69" xfId="2747"/>
    <cellStyle name="40% - Accent3 2 7" xfId="2748"/>
    <cellStyle name="40% - Accent3 2 7 2" xfId="2749"/>
    <cellStyle name="40% - Accent3 2 70" xfId="2750"/>
    <cellStyle name="40% - Accent3 2 71" xfId="2751"/>
    <cellStyle name="40% - Accent3 2 72" xfId="2752"/>
    <cellStyle name="40% - Accent3 2 73" xfId="2753"/>
    <cellStyle name="40% - Accent3 2 74" xfId="2754"/>
    <cellStyle name="40% - Accent3 2 75" xfId="2755"/>
    <cellStyle name="40% - Accent3 2 76" xfId="2756"/>
    <cellStyle name="40% - Accent3 2 77" xfId="2757"/>
    <cellStyle name="40% - Accent3 2 78" xfId="2758"/>
    <cellStyle name="40% - Accent3 2 79" xfId="2759"/>
    <cellStyle name="40% - Accent3 2 8" xfId="2760"/>
    <cellStyle name="40% - Accent3 2 8 2" xfId="2761"/>
    <cellStyle name="40% - Accent3 2 80" xfId="2762"/>
    <cellStyle name="40% - Accent3 2 81" xfId="2763"/>
    <cellStyle name="40% - Accent3 2 82" xfId="2764"/>
    <cellStyle name="40% - Accent3 2 83" xfId="2765"/>
    <cellStyle name="40% - Accent3 2 84" xfId="2766"/>
    <cellStyle name="40% - Accent3 2 85" xfId="2767"/>
    <cellStyle name="40% - Accent3 2 86" xfId="2768"/>
    <cellStyle name="40% - Accent3 2 87" xfId="2769"/>
    <cellStyle name="40% - Accent3 2 88" xfId="2770"/>
    <cellStyle name="40% - Accent3 2 89" xfId="2771"/>
    <cellStyle name="40% - Accent3 2 9" xfId="2772"/>
    <cellStyle name="40% - Accent3 2 90" xfId="2773"/>
    <cellStyle name="40% - Accent3 2 91" xfId="2774"/>
    <cellStyle name="40% - Accent3 2 92" xfId="2775"/>
    <cellStyle name="40% - Accent3 2 93" xfId="2776"/>
    <cellStyle name="40% - Accent3 2 94" xfId="2777"/>
    <cellStyle name="40% - Accent3 2 95" xfId="2778"/>
    <cellStyle name="40% - Accent3 2 96" xfId="2779"/>
    <cellStyle name="40% - Accent3 2 97" xfId="2780"/>
    <cellStyle name="40% - Accent3 2 98" xfId="2781"/>
    <cellStyle name="40% - Accent3 2 99" xfId="2782"/>
    <cellStyle name="40% - Accent3 2_hyr" xfId="11894"/>
    <cellStyle name="40% - Accent3 3" xfId="2783"/>
    <cellStyle name="40% - Accent3 3 2" xfId="2784"/>
    <cellStyle name="40% - Accent3 3 2 2" xfId="2785"/>
    <cellStyle name="40% - Accent3 3 3" xfId="2786"/>
    <cellStyle name="40% - Accent3 3 4" xfId="2787"/>
    <cellStyle name="40% - Accent3 3 5" xfId="2788"/>
    <cellStyle name="40% - Accent3 3 6" xfId="2789"/>
    <cellStyle name="40% - Accent3 3_hyr" xfId="2790"/>
    <cellStyle name="40% - Accent3 4" xfId="2791"/>
    <cellStyle name="40% - Accent3 4 2" xfId="2792"/>
    <cellStyle name="40% - Accent3 4 3" xfId="2793"/>
    <cellStyle name="40% - Accent3 4 4" xfId="2794"/>
    <cellStyle name="40% - Accent3 4 5" xfId="2795"/>
    <cellStyle name="40% - Accent3 4 6" xfId="2796"/>
    <cellStyle name="40% - Accent3 4_hyr" xfId="2797"/>
    <cellStyle name="40% - Accent3 5" xfId="2798"/>
    <cellStyle name="40% - Accent3 5 2" xfId="2799"/>
    <cellStyle name="40% - Accent3 6" xfId="2800"/>
    <cellStyle name="40% - Accent3 6 2" xfId="2801"/>
    <cellStyle name="40% - Accent3 7" xfId="2802"/>
    <cellStyle name="40% - Accent3 7 2" xfId="2803"/>
    <cellStyle name="40% - Accent3 8" xfId="2804"/>
    <cellStyle name="40% - Accent3 8 2" xfId="2805"/>
    <cellStyle name="40% - Accent3 9" xfId="2806"/>
    <cellStyle name="40% - Accent3 9 2" xfId="2807"/>
    <cellStyle name="40% - Accent3 9 3" xfId="2808"/>
    <cellStyle name="40% - Accent4 10" xfId="2809"/>
    <cellStyle name="40% - Accent4 10 2" xfId="2810"/>
    <cellStyle name="40% - Accent4 11" xfId="2811"/>
    <cellStyle name="40% - Accent4 11 2" xfId="2812"/>
    <cellStyle name="40% - Accent4 2" xfId="2813"/>
    <cellStyle name="40% - Accent4 2 10" xfId="2814"/>
    <cellStyle name="40% - Accent4 2 100" xfId="2815"/>
    <cellStyle name="40% - Accent4 2 101" xfId="2816"/>
    <cellStyle name="40% - Accent4 2 102" xfId="2817"/>
    <cellStyle name="40% - Accent4 2 103" xfId="2818"/>
    <cellStyle name="40% - Accent4 2 104" xfId="2819"/>
    <cellStyle name="40% - Accent4 2 105" xfId="2820"/>
    <cellStyle name="40% - Accent4 2 106" xfId="2821"/>
    <cellStyle name="40% - Accent4 2 107" xfId="2822"/>
    <cellStyle name="40% - Accent4 2 108" xfId="2823"/>
    <cellStyle name="40% - Accent4 2 109" xfId="2824"/>
    <cellStyle name="40% - Accent4 2 11" xfId="2825"/>
    <cellStyle name="40% - Accent4 2 110" xfId="2826"/>
    <cellStyle name="40% - Accent4 2 111" xfId="2827"/>
    <cellStyle name="40% - Accent4 2 112" xfId="2828"/>
    <cellStyle name="40% - Accent4 2 113" xfId="2829"/>
    <cellStyle name="40% - Accent4 2 114" xfId="2830"/>
    <cellStyle name="40% - Accent4 2 115" xfId="2831"/>
    <cellStyle name="40% - Accent4 2 116" xfId="2832"/>
    <cellStyle name="40% - Accent4 2 117" xfId="2833"/>
    <cellStyle name="40% - Accent4 2 118" xfId="2834"/>
    <cellStyle name="40% - Accent4 2 119" xfId="2835"/>
    <cellStyle name="40% - Accent4 2 12" xfId="2836"/>
    <cellStyle name="40% - Accent4 2 120" xfId="2837"/>
    <cellStyle name="40% - Accent4 2 121" xfId="2838"/>
    <cellStyle name="40% - Accent4 2 122" xfId="2839"/>
    <cellStyle name="40% - Accent4 2 123" xfId="2840"/>
    <cellStyle name="40% - Accent4 2 124" xfId="2841"/>
    <cellStyle name="40% - Accent4 2 125" xfId="2842"/>
    <cellStyle name="40% - Accent4 2 126" xfId="2843"/>
    <cellStyle name="40% - Accent4 2 127" xfId="2844"/>
    <cellStyle name="40% - Accent4 2 128" xfId="2845"/>
    <cellStyle name="40% - Accent4 2 129" xfId="2846"/>
    <cellStyle name="40% - Accent4 2 13" xfId="2847"/>
    <cellStyle name="40% - Accent4 2 130" xfId="2848"/>
    <cellStyle name="40% - Accent4 2 131" xfId="2849"/>
    <cellStyle name="40% - Accent4 2 132" xfId="2850"/>
    <cellStyle name="40% - Accent4 2 133" xfId="2851"/>
    <cellStyle name="40% - Accent4 2 14" xfId="2852"/>
    <cellStyle name="40% - Accent4 2 15" xfId="2853"/>
    <cellStyle name="40% - Accent4 2 16" xfId="2854"/>
    <cellStyle name="40% - Accent4 2 17" xfId="2855"/>
    <cellStyle name="40% - Accent4 2 18" xfId="2856"/>
    <cellStyle name="40% - Accent4 2 19" xfId="2857"/>
    <cellStyle name="40% - Accent4 2 2" xfId="2858"/>
    <cellStyle name="40% - Accent4 2 2 2" xfId="2859"/>
    <cellStyle name="40% - Accent4 2 20" xfId="2860"/>
    <cellStyle name="40% - Accent4 2 21" xfId="2861"/>
    <cellStyle name="40% - Accent4 2 22" xfId="2862"/>
    <cellStyle name="40% - Accent4 2 23" xfId="2863"/>
    <cellStyle name="40% - Accent4 2 24" xfId="2864"/>
    <cellStyle name="40% - Accent4 2 25" xfId="2865"/>
    <cellStyle name="40% - Accent4 2 26" xfId="2866"/>
    <cellStyle name="40% - Accent4 2 27" xfId="2867"/>
    <cellStyle name="40% - Accent4 2 28" xfId="2868"/>
    <cellStyle name="40% - Accent4 2 29" xfId="2869"/>
    <cellStyle name="40% - Accent4 2 3" xfId="2870"/>
    <cellStyle name="40% - Accent4 2 3 2" xfId="2871"/>
    <cellStyle name="40% - Accent4 2 30" xfId="2872"/>
    <cellStyle name="40% - Accent4 2 31" xfId="2873"/>
    <cellStyle name="40% - Accent4 2 32" xfId="2874"/>
    <cellStyle name="40% - Accent4 2 33" xfId="2875"/>
    <cellStyle name="40% - Accent4 2 34" xfId="2876"/>
    <cellStyle name="40% - Accent4 2 35" xfId="2877"/>
    <cellStyle name="40% - Accent4 2 36" xfId="2878"/>
    <cellStyle name="40% - Accent4 2 37" xfId="2879"/>
    <cellStyle name="40% - Accent4 2 38" xfId="2880"/>
    <cellStyle name="40% - Accent4 2 39" xfId="2881"/>
    <cellStyle name="40% - Accent4 2 4" xfId="2882"/>
    <cellStyle name="40% - Accent4 2 4 2" xfId="2883"/>
    <cellStyle name="40% - Accent4 2 40" xfId="2884"/>
    <cellStyle name="40% - Accent4 2 41" xfId="2885"/>
    <cellStyle name="40% - Accent4 2 42" xfId="2886"/>
    <cellStyle name="40% - Accent4 2 43" xfId="2887"/>
    <cellStyle name="40% - Accent4 2 44" xfId="2888"/>
    <cellStyle name="40% - Accent4 2 45" xfId="2889"/>
    <cellStyle name="40% - Accent4 2 46" xfId="2890"/>
    <cellStyle name="40% - Accent4 2 47" xfId="2891"/>
    <cellStyle name="40% - Accent4 2 48" xfId="2892"/>
    <cellStyle name="40% - Accent4 2 49" xfId="2893"/>
    <cellStyle name="40% - Accent4 2 5" xfId="2894"/>
    <cellStyle name="40% - Accent4 2 5 2" xfId="2895"/>
    <cellStyle name="40% - Accent4 2 50" xfId="2896"/>
    <cellStyle name="40% - Accent4 2 51" xfId="2897"/>
    <cellStyle name="40% - Accent4 2 52" xfId="2898"/>
    <cellStyle name="40% - Accent4 2 53" xfId="2899"/>
    <cellStyle name="40% - Accent4 2 54" xfId="2900"/>
    <cellStyle name="40% - Accent4 2 55" xfId="2901"/>
    <cellStyle name="40% - Accent4 2 56" xfId="2902"/>
    <cellStyle name="40% - Accent4 2 57" xfId="2903"/>
    <cellStyle name="40% - Accent4 2 58" xfId="2904"/>
    <cellStyle name="40% - Accent4 2 59" xfId="2905"/>
    <cellStyle name="40% - Accent4 2 6" xfId="2906"/>
    <cellStyle name="40% - Accent4 2 6 2" xfId="2907"/>
    <cellStyle name="40% - Accent4 2 60" xfId="2908"/>
    <cellStyle name="40% - Accent4 2 61" xfId="2909"/>
    <cellStyle name="40% - Accent4 2 62" xfId="2910"/>
    <cellStyle name="40% - Accent4 2 63" xfId="2911"/>
    <cellStyle name="40% - Accent4 2 64" xfId="2912"/>
    <cellStyle name="40% - Accent4 2 65" xfId="2913"/>
    <cellStyle name="40% - Accent4 2 66" xfId="2914"/>
    <cellStyle name="40% - Accent4 2 67" xfId="2915"/>
    <cellStyle name="40% - Accent4 2 68" xfId="2916"/>
    <cellStyle name="40% - Accent4 2 69" xfId="2917"/>
    <cellStyle name="40% - Accent4 2 7" xfId="2918"/>
    <cellStyle name="40% - Accent4 2 7 2" xfId="2919"/>
    <cellStyle name="40% - Accent4 2 70" xfId="2920"/>
    <cellStyle name="40% - Accent4 2 71" xfId="2921"/>
    <cellStyle name="40% - Accent4 2 72" xfId="2922"/>
    <cellStyle name="40% - Accent4 2 73" xfId="2923"/>
    <cellStyle name="40% - Accent4 2 74" xfId="2924"/>
    <cellStyle name="40% - Accent4 2 75" xfId="2925"/>
    <cellStyle name="40% - Accent4 2 76" xfId="2926"/>
    <cellStyle name="40% - Accent4 2 77" xfId="2927"/>
    <cellStyle name="40% - Accent4 2 78" xfId="2928"/>
    <cellStyle name="40% - Accent4 2 79" xfId="2929"/>
    <cellStyle name="40% - Accent4 2 8" xfId="2930"/>
    <cellStyle name="40% - Accent4 2 8 2" xfId="2931"/>
    <cellStyle name="40% - Accent4 2 80" xfId="2932"/>
    <cellStyle name="40% - Accent4 2 81" xfId="2933"/>
    <cellStyle name="40% - Accent4 2 82" xfId="2934"/>
    <cellStyle name="40% - Accent4 2 83" xfId="2935"/>
    <cellStyle name="40% - Accent4 2 84" xfId="2936"/>
    <cellStyle name="40% - Accent4 2 85" xfId="2937"/>
    <cellStyle name="40% - Accent4 2 86" xfId="2938"/>
    <cellStyle name="40% - Accent4 2 87" xfId="2939"/>
    <cellStyle name="40% - Accent4 2 88" xfId="2940"/>
    <cellStyle name="40% - Accent4 2 89" xfId="2941"/>
    <cellStyle name="40% - Accent4 2 9" xfId="2942"/>
    <cellStyle name="40% - Accent4 2 90" xfId="2943"/>
    <cellStyle name="40% - Accent4 2 91" xfId="2944"/>
    <cellStyle name="40% - Accent4 2 92" xfId="2945"/>
    <cellStyle name="40% - Accent4 2 93" xfId="2946"/>
    <cellStyle name="40% - Accent4 2 94" xfId="2947"/>
    <cellStyle name="40% - Accent4 2 95" xfId="2948"/>
    <cellStyle name="40% - Accent4 2 96" xfId="2949"/>
    <cellStyle name="40% - Accent4 2 97" xfId="2950"/>
    <cellStyle name="40% - Accent4 2 98" xfId="2951"/>
    <cellStyle name="40% - Accent4 2 99" xfId="2952"/>
    <cellStyle name="40% - Accent4 2_hyr" xfId="11895"/>
    <cellStyle name="40% - Accent4 3" xfId="2953"/>
    <cellStyle name="40% - Accent4 3 2" xfId="2954"/>
    <cellStyle name="40% - Accent4 3 2 2" xfId="2955"/>
    <cellStyle name="40% - Accent4 3 3" xfId="2956"/>
    <cellStyle name="40% - Accent4 3 4" xfId="2957"/>
    <cellStyle name="40% - Accent4 3 5" xfId="2958"/>
    <cellStyle name="40% - Accent4 3 6" xfId="2959"/>
    <cellStyle name="40% - Accent4 3_hyr" xfId="2960"/>
    <cellStyle name="40% - Accent4 4" xfId="2961"/>
    <cellStyle name="40% - Accent4 4 2" xfId="2962"/>
    <cellStyle name="40% - Accent4 4 3" xfId="2963"/>
    <cellStyle name="40% - Accent4 4 4" xfId="2964"/>
    <cellStyle name="40% - Accent4 4 5" xfId="2965"/>
    <cellStyle name="40% - Accent4 4 6" xfId="2966"/>
    <cellStyle name="40% - Accent4 4_hyr" xfId="2967"/>
    <cellStyle name="40% - Accent4 5" xfId="2968"/>
    <cellStyle name="40% - Accent4 5 2" xfId="2969"/>
    <cellStyle name="40% - Accent4 6" xfId="2970"/>
    <cellStyle name="40% - Accent4 6 2" xfId="2971"/>
    <cellStyle name="40% - Accent4 7" xfId="2972"/>
    <cellStyle name="40% - Accent4 7 2" xfId="2973"/>
    <cellStyle name="40% - Accent4 8" xfId="2974"/>
    <cellStyle name="40% - Accent4 8 2" xfId="2975"/>
    <cellStyle name="40% - Accent4 9" xfId="2976"/>
    <cellStyle name="40% - Accent4 9 2" xfId="2977"/>
    <cellStyle name="40% - Accent4 9 3" xfId="2978"/>
    <cellStyle name="40% - Accent5 10" xfId="2979"/>
    <cellStyle name="40% - Accent5 10 2" xfId="2980"/>
    <cellStyle name="40% - Accent5 11" xfId="2981"/>
    <cellStyle name="40% - Accent5 11 2" xfId="2982"/>
    <cellStyle name="40% - Accent5 2" xfId="2983"/>
    <cellStyle name="40% - Accent5 2 10" xfId="2984"/>
    <cellStyle name="40% - Accent5 2 100" xfId="2985"/>
    <cellStyle name="40% - Accent5 2 101" xfId="2986"/>
    <cellStyle name="40% - Accent5 2 102" xfId="2987"/>
    <cellStyle name="40% - Accent5 2 103" xfId="2988"/>
    <cellStyle name="40% - Accent5 2 104" xfId="2989"/>
    <cellStyle name="40% - Accent5 2 105" xfId="2990"/>
    <cellStyle name="40% - Accent5 2 106" xfId="2991"/>
    <cellStyle name="40% - Accent5 2 107" xfId="2992"/>
    <cellStyle name="40% - Accent5 2 108" xfId="2993"/>
    <cellStyle name="40% - Accent5 2 109" xfId="2994"/>
    <cellStyle name="40% - Accent5 2 11" xfId="2995"/>
    <cellStyle name="40% - Accent5 2 110" xfId="2996"/>
    <cellStyle name="40% - Accent5 2 111" xfId="2997"/>
    <cellStyle name="40% - Accent5 2 112" xfId="2998"/>
    <cellStyle name="40% - Accent5 2 113" xfId="2999"/>
    <cellStyle name="40% - Accent5 2 114" xfId="3000"/>
    <cellStyle name="40% - Accent5 2 115" xfId="3001"/>
    <cellStyle name="40% - Accent5 2 116" xfId="3002"/>
    <cellStyle name="40% - Accent5 2 117" xfId="3003"/>
    <cellStyle name="40% - Accent5 2 118" xfId="3004"/>
    <cellStyle name="40% - Accent5 2 119" xfId="3005"/>
    <cellStyle name="40% - Accent5 2 12" xfId="3006"/>
    <cellStyle name="40% - Accent5 2 120" xfId="3007"/>
    <cellStyle name="40% - Accent5 2 121" xfId="3008"/>
    <cellStyle name="40% - Accent5 2 122" xfId="3009"/>
    <cellStyle name="40% - Accent5 2 123" xfId="3010"/>
    <cellStyle name="40% - Accent5 2 124" xfId="3011"/>
    <cellStyle name="40% - Accent5 2 125" xfId="3012"/>
    <cellStyle name="40% - Accent5 2 126" xfId="3013"/>
    <cellStyle name="40% - Accent5 2 127" xfId="3014"/>
    <cellStyle name="40% - Accent5 2 128" xfId="3015"/>
    <cellStyle name="40% - Accent5 2 129" xfId="3016"/>
    <cellStyle name="40% - Accent5 2 13" xfId="3017"/>
    <cellStyle name="40% - Accent5 2 130" xfId="3018"/>
    <cellStyle name="40% - Accent5 2 131" xfId="3019"/>
    <cellStyle name="40% - Accent5 2 132" xfId="3020"/>
    <cellStyle name="40% - Accent5 2 133" xfId="3021"/>
    <cellStyle name="40% - Accent5 2 14" xfId="3022"/>
    <cellStyle name="40% - Accent5 2 15" xfId="3023"/>
    <cellStyle name="40% - Accent5 2 16" xfId="3024"/>
    <cellStyle name="40% - Accent5 2 17" xfId="3025"/>
    <cellStyle name="40% - Accent5 2 18" xfId="3026"/>
    <cellStyle name="40% - Accent5 2 19" xfId="3027"/>
    <cellStyle name="40% - Accent5 2 2" xfId="3028"/>
    <cellStyle name="40% - Accent5 2 2 2" xfId="3029"/>
    <cellStyle name="40% - Accent5 2 20" xfId="3030"/>
    <cellStyle name="40% - Accent5 2 21" xfId="3031"/>
    <cellStyle name="40% - Accent5 2 22" xfId="3032"/>
    <cellStyle name="40% - Accent5 2 23" xfId="3033"/>
    <cellStyle name="40% - Accent5 2 24" xfId="3034"/>
    <cellStyle name="40% - Accent5 2 25" xfId="3035"/>
    <cellStyle name="40% - Accent5 2 26" xfId="3036"/>
    <cellStyle name="40% - Accent5 2 27" xfId="3037"/>
    <cellStyle name="40% - Accent5 2 28" xfId="3038"/>
    <cellStyle name="40% - Accent5 2 29" xfId="3039"/>
    <cellStyle name="40% - Accent5 2 3" xfId="3040"/>
    <cellStyle name="40% - Accent5 2 3 2" xfId="3041"/>
    <cellStyle name="40% - Accent5 2 30" xfId="3042"/>
    <cellStyle name="40% - Accent5 2 31" xfId="3043"/>
    <cellStyle name="40% - Accent5 2 32" xfId="3044"/>
    <cellStyle name="40% - Accent5 2 33" xfId="3045"/>
    <cellStyle name="40% - Accent5 2 34" xfId="3046"/>
    <cellStyle name="40% - Accent5 2 35" xfId="3047"/>
    <cellStyle name="40% - Accent5 2 36" xfId="3048"/>
    <cellStyle name="40% - Accent5 2 37" xfId="3049"/>
    <cellStyle name="40% - Accent5 2 38" xfId="3050"/>
    <cellStyle name="40% - Accent5 2 39" xfId="3051"/>
    <cellStyle name="40% - Accent5 2 4" xfId="3052"/>
    <cellStyle name="40% - Accent5 2 4 2" xfId="3053"/>
    <cellStyle name="40% - Accent5 2 40" xfId="3054"/>
    <cellStyle name="40% - Accent5 2 41" xfId="3055"/>
    <cellStyle name="40% - Accent5 2 42" xfId="3056"/>
    <cellStyle name="40% - Accent5 2 43" xfId="3057"/>
    <cellStyle name="40% - Accent5 2 44" xfId="3058"/>
    <cellStyle name="40% - Accent5 2 45" xfId="3059"/>
    <cellStyle name="40% - Accent5 2 46" xfId="3060"/>
    <cellStyle name="40% - Accent5 2 47" xfId="3061"/>
    <cellStyle name="40% - Accent5 2 48" xfId="3062"/>
    <cellStyle name="40% - Accent5 2 49" xfId="3063"/>
    <cellStyle name="40% - Accent5 2 5" xfId="3064"/>
    <cellStyle name="40% - Accent5 2 5 2" xfId="3065"/>
    <cellStyle name="40% - Accent5 2 50" xfId="3066"/>
    <cellStyle name="40% - Accent5 2 51" xfId="3067"/>
    <cellStyle name="40% - Accent5 2 52" xfId="3068"/>
    <cellStyle name="40% - Accent5 2 53" xfId="3069"/>
    <cellStyle name="40% - Accent5 2 54" xfId="3070"/>
    <cellStyle name="40% - Accent5 2 55" xfId="3071"/>
    <cellStyle name="40% - Accent5 2 56" xfId="3072"/>
    <cellStyle name="40% - Accent5 2 57" xfId="3073"/>
    <cellStyle name="40% - Accent5 2 58" xfId="3074"/>
    <cellStyle name="40% - Accent5 2 59" xfId="3075"/>
    <cellStyle name="40% - Accent5 2 6" xfId="3076"/>
    <cellStyle name="40% - Accent5 2 6 2" xfId="3077"/>
    <cellStyle name="40% - Accent5 2 60" xfId="3078"/>
    <cellStyle name="40% - Accent5 2 61" xfId="3079"/>
    <cellStyle name="40% - Accent5 2 62" xfId="3080"/>
    <cellStyle name="40% - Accent5 2 63" xfId="3081"/>
    <cellStyle name="40% - Accent5 2 64" xfId="3082"/>
    <cellStyle name="40% - Accent5 2 65" xfId="3083"/>
    <cellStyle name="40% - Accent5 2 66" xfId="3084"/>
    <cellStyle name="40% - Accent5 2 67" xfId="3085"/>
    <cellStyle name="40% - Accent5 2 68" xfId="3086"/>
    <cellStyle name="40% - Accent5 2 69" xfId="3087"/>
    <cellStyle name="40% - Accent5 2 7" xfId="3088"/>
    <cellStyle name="40% - Accent5 2 7 2" xfId="3089"/>
    <cellStyle name="40% - Accent5 2 70" xfId="3090"/>
    <cellStyle name="40% - Accent5 2 71" xfId="3091"/>
    <cellStyle name="40% - Accent5 2 72" xfId="3092"/>
    <cellStyle name="40% - Accent5 2 73" xfId="3093"/>
    <cellStyle name="40% - Accent5 2 74" xfId="3094"/>
    <cellStyle name="40% - Accent5 2 75" xfId="3095"/>
    <cellStyle name="40% - Accent5 2 76" xfId="3096"/>
    <cellStyle name="40% - Accent5 2 77" xfId="3097"/>
    <cellStyle name="40% - Accent5 2 78" xfId="3098"/>
    <cellStyle name="40% - Accent5 2 79" xfId="3099"/>
    <cellStyle name="40% - Accent5 2 8" xfId="3100"/>
    <cellStyle name="40% - Accent5 2 8 2" xfId="3101"/>
    <cellStyle name="40% - Accent5 2 80" xfId="3102"/>
    <cellStyle name="40% - Accent5 2 81" xfId="3103"/>
    <cellStyle name="40% - Accent5 2 82" xfId="3104"/>
    <cellStyle name="40% - Accent5 2 83" xfId="3105"/>
    <cellStyle name="40% - Accent5 2 84" xfId="3106"/>
    <cellStyle name="40% - Accent5 2 85" xfId="3107"/>
    <cellStyle name="40% - Accent5 2 86" xfId="3108"/>
    <cellStyle name="40% - Accent5 2 87" xfId="3109"/>
    <cellStyle name="40% - Accent5 2 88" xfId="3110"/>
    <cellStyle name="40% - Accent5 2 89" xfId="3111"/>
    <cellStyle name="40% - Accent5 2 9" xfId="3112"/>
    <cellStyle name="40% - Accent5 2 90" xfId="3113"/>
    <cellStyle name="40% - Accent5 2 91" xfId="3114"/>
    <cellStyle name="40% - Accent5 2 92" xfId="3115"/>
    <cellStyle name="40% - Accent5 2 93" xfId="3116"/>
    <cellStyle name="40% - Accent5 2 94" xfId="3117"/>
    <cellStyle name="40% - Accent5 2 95" xfId="3118"/>
    <cellStyle name="40% - Accent5 2 96" xfId="3119"/>
    <cellStyle name="40% - Accent5 2 97" xfId="3120"/>
    <cellStyle name="40% - Accent5 2 98" xfId="3121"/>
    <cellStyle name="40% - Accent5 2 99" xfId="3122"/>
    <cellStyle name="40% - Accent5 2_hyr" xfId="11896"/>
    <cellStyle name="40% - Accent5 3" xfId="3123"/>
    <cellStyle name="40% - Accent5 3 2" xfId="3124"/>
    <cellStyle name="40% - Accent5 3 2 2" xfId="3125"/>
    <cellStyle name="40% - Accent5 3 3" xfId="3126"/>
    <cellStyle name="40% - Accent5 3 4" xfId="3127"/>
    <cellStyle name="40% - Accent5 3 5" xfId="3128"/>
    <cellStyle name="40% - Accent5 3 6" xfId="3129"/>
    <cellStyle name="40% - Accent5 3_hyr" xfId="3130"/>
    <cellStyle name="40% - Accent5 4" xfId="3131"/>
    <cellStyle name="40% - Accent5 4 2" xfId="3132"/>
    <cellStyle name="40% - Accent5 4 3" xfId="3133"/>
    <cellStyle name="40% - Accent5 4 4" xfId="3134"/>
    <cellStyle name="40% - Accent5 4 5" xfId="3135"/>
    <cellStyle name="40% - Accent5 4 6" xfId="3136"/>
    <cellStyle name="40% - Accent5 4_hyr" xfId="3137"/>
    <cellStyle name="40% - Accent5 5" xfId="3138"/>
    <cellStyle name="40% - Accent5 5 2" xfId="3139"/>
    <cellStyle name="40% - Accent5 6" xfId="3140"/>
    <cellStyle name="40% - Accent5 6 2" xfId="3141"/>
    <cellStyle name="40% - Accent5 7" xfId="3142"/>
    <cellStyle name="40% - Accent5 7 2" xfId="3143"/>
    <cellStyle name="40% - Accent5 8" xfId="3144"/>
    <cellStyle name="40% - Accent5 8 2" xfId="3145"/>
    <cellStyle name="40% - Accent5 9" xfId="3146"/>
    <cellStyle name="40% - Accent5 9 2" xfId="3147"/>
    <cellStyle name="40% - Accent5 9 3" xfId="3148"/>
    <cellStyle name="40% - Accent6 10" xfId="3149"/>
    <cellStyle name="40% - Accent6 10 2" xfId="3150"/>
    <cellStyle name="40% - Accent6 11" xfId="3151"/>
    <cellStyle name="40% - Accent6 11 2" xfId="3152"/>
    <cellStyle name="40% - Accent6 2" xfId="3153"/>
    <cellStyle name="40% - Accent6 2 10" xfId="3154"/>
    <cellStyle name="40% - Accent6 2 100" xfId="3155"/>
    <cellStyle name="40% - Accent6 2 101" xfId="3156"/>
    <cellStyle name="40% - Accent6 2 102" xfId="3157"/>
    <cellStyle name="40% - Accent6 2 103" xfId="3158"/>
    <cellStyle name="40% - Accent6 2 104" xfId="3159"/>
    <cellStyle name="40% - Accent6 2 105" xfId="3160"/>
    <cellStyle name="40% - Accent6 2 106" xfId="3161"/>
    <cellStyle name="40% - Accent6 2 107" xfId="3162"/>
    <cellStyle name="40% - Accent6 2 108" xfId="3163"/>
    <cellStyle name="40% - Accent6 2 109" xfId="3164"/>
    <cellStyle name="40% - Accent6 2 11" xfId="3165"/>
    <cellStyle name="40% - Accent6 2 110" xfId="3166"/>
    <cellStyle name="40% - Accent6 2 111" xfId="3167"/>
    <cellStyle name="40% - Accent6 2 112" xfId="3168"/>
    <cellStyle name="40% - Accent6 2 113" xfId="3169"/>
    <cellStyle name="40% - Accent6 2 114" xfId="3170"/>
    <cellStyle name="40% - Accent6 2 115" xfId="3171"/>
    <cellStyle name="40% - Accent6 2 116" xfId="3172"/>
    <cellStyle name="40% - Accent6 2 117" xfId="3173"/>
    <cellStyle name="40% - Accent6 2 118" xfId="3174"/>
    <cellStyle name="40% - Accent6 2 119" xfId="3175"/>
    <cellStyle name="40% - Accent6 2 12" xfId="3176"/>
    <cellStyle name="40% - Accent6 2 120" xfId="3177"/>
    <cellStyle name="40% - Accent6 2 121" xfId="3178"/>
    <cellStyle name="40% - Accent6 2 122" xfId="3179"/>
    <cellStyle name="40% - Accent6 2 123" xfId="3180"/>
    <cellStyle name="40% - Accent6 2 124" xfId="3181"/>
    <cellStyle name="40% - Accent6 2 125" xfId="3182"/>
    <cellStyle name="40% - Accent6 2 126" xfId="3183"/>
    <cellStyle name="40% - Accent6 2 127" xfId="3184"/>
    <cellStyle name="40% - Accent6 2 128" xfId="3185"/>
    <cellStyle name="40% - Accent6 2 129" xfId="3186"/>
    <cellStyle name="40% - Accent6 2 13" xfId="3187"/>
    <cellStyle name="40% - Accent6 2 130" xfId="3188"/>
    <cellStyle name="40% - Accent6 2 131" xfId="3189"/>
    <cellStyle name="40% - Accent6 2 132" xfId="3190"/>
    <cellStyle name="40% - Accent6 2 133" xfId="3191"/>
    <cellStyle name="40% - Accent6 2 14" xfId="3192"/>
    <cellStyle name="40% - Accent6 2 15" xfId="3193"/>
    <cellStyle name="40% - Accent6 2 16" xfId="3194"/>
    <cellStyle name="40% - Accent6 2 17" xfId="3195"/>
    <cellStyle name="40% - Accent6 2 18" xfId="3196"/>
    <cellStyle name="40% - Accent6 2 19" xfId="3197"/>
    <cellStyle name="40% - Accent6 2 2" xfId="3198"/>
    <cellStyle name="40% - Accent6 2 2 2" xfId="3199"/>
    <cellStyle name="40% - Accent6 2 20" xfId="3200"/>
    <cellStyle name="40% - Accent6 2 21" xfId="3201"/>
    <cellStyle name="40% - Accent6 2 22" xfId="3202"/>
    <cellStyle name="40% - Accent6 2 23" xfId="3203"/>
    <cellStyle name="40% - Accent6 2 24" xfId="3204"/>
    <cellStyle name="40% - Accent6 2 25" xfId="3205"/>
    <cellStyle name="40% - Accent6 2 26" xfId="3206"/>
    <cellStyle name="40% - Accent6 2 27" xfId="3207"/>
    <cellStyle name="40% - Accent6 2 28" xfId="3208"/>
    <cellStyle name="40% - Accent6 2 29" xfId="3209"/>
    <cellStyle name="40% - Accent6 2 3" xfId="3210"/>
    <cellStyle name="40% - Accent6 2 3 2" xfId="3211"/>
    <cellStyle name="40% - Accent6 2 30" xfId="3212"/>
    <cellStyle name="40% - Accent6 2 31" xfId="3213"/>
    <cellStyle name="40% - Accent6 2 32" xfId="3214"/>
    <cellStyle name="40% - Accent6 2 33" xfId="3215"/>
    <cellStyle name="40% - Accent6 2 34" xfId="3216"/>
    <cellStyle name="40% - Accent6 2 35" xfId="3217"/>
    <cellStyle name="40% - Accent6 2 36" xfId="3218"/>
    <cellStyle name="40% - Accent6 2 37" xfId="3219"/>
    <cellStyle name="40% - Accent6 2 38" xfId="3220"/>
    <cellStyle name="40% - Accent6 2 39" xfId="3221"/>
    <cellStyle name="40% - Accent6 2 4" xfId="3222"/>
    <cellStyle name="40% - Accent6 2 4 2" xfId="3223"/>
    <cellStyle name="40% - Accent6 2 40" xfId="3224"/>
    <cellStyle name="40% - Accent6 2 41" xfId="3225"/>
    <cellStyle name="40% - Accent6 2 42" xfId="3226"/>
    <cellStyle name="40% - Accent6 2 43" xfId="3227"/>
    <cellStyle name="40% - Accent6 2 44" xfId="3228"/>
    <cellStyle name="40% - Accent6 2 45" xfId="3229"/>
    <cellStyle name="40% - Accent6 2 46" xfId="3230"/>
    <cellStyle name="40% - Accent6 2 47" xfId="3231"/>
    <cellStyle name="40% - Accent6 2 48" xfId="3232"/>
    <cellStyle name="40% - Accent6 2 49" xfId="3233"/>
    <cellStyle name="40% - Accent6 2 5" xfId="3234"/>
    <cellStyle name="40% - Accent6 2 5 2" xfId="3235"/>
    <cellStyle name="40% - Accent6 2 50" xfId="3236"/>
    <cellStyle name="40% - Accent6 2 51" xfId="3237"/>
    <cellStyle name="40% - Accent6 2 52" xfId="3238"/>
    <cellStyle name="40% - Accent6 2 53" xfId="3239"/>
    <cellStyle name="40% - Accent6 2 54" xfId="3240"/>
    <cellStyle name="40% - Accent6 2 55" xfId="3241"/>
    <cellStyle name="40% - Accent6 2 56" xfId="3242"/>
    <cellStyle name="40% - Accent6 2 57" xfId="3243"/>
    <cellStyle name="40% - Accent6 2 58" xfId="3244"/>
    <cellStyle name="40% - Accent6 2 59" xfId="3245"/>
    <cellStyle name="40% - Accent6 2 6" xfId="3246"/>
    <cellStyle name="40% - Accent6 2 6 2" xfId="3247"/>
    <cellStyle name="40% - Accent6 2 60" xfId="3248"/>
    <cellStyle name="40% - Accent6 2 61" xfId="3249"/>
    <cellStyle name="40% - Accent6 2 62" xfId="3250"/>
    <cellStyle name="40% - Accent6 2 63" xfId="3251"/>
    <cellStyle name="40% - Accent6 2 64" xfId="3252"/>
    <cellStyle name="40% - Accent6 2 65" xfId="3253"/>
    <cellStyle name="40% - Accent6 2 66" xfId="3254"/>
    <cellStyle name="40% - Accent6 2 67" xfId="3255"/>
    <cellStyle name="40% - Accent6 2 68" xfId="3256"/>
    <cellStyle name="40% - Accent6 2 69" xfId="3257"/>
    <cellStyle name="40% - Accent6 2 7" xfId="3258"/>
    <cellStyle name="40% - Accent6 2 7 2" xfId="3259"/>
    <cellStyle name="40% - Accent6 2 70" xfId="3260"/>
    <cellStyle name="40% - Accent6 2 71" xfId="3261"/>
    <cellStyle name="40% - Accent6 2 72" xfId="3262"/>
    <cellStyle name="40% - Accent6 2 73" xfId="3263"/>
    <cellStyle name="40% - Accent6 2 74" xfId="3264"/>
    <cellStyle name="40% - Accent6 2 75" xfId="3265"/>
    <cellStyle name="40% - Accent6 2 76" xfId="3266"/>
    <cellStyle name="40% - Accent6 2 77" xfId="3267"/>
    <cellStyle name="40% - Accent6 2 78" xfId="3268"/>
    <cellStyle name="40% - Accent6 2 79" xfId="3269"/>
    <cellStyle name="40% - Accent6 2 8" xfId="3270"/>
    <cellStyle name="40% - Accent6 2 8 2" xfId="3271"/>
    <cellStyle name="40% - Accent6 2 80" xfId="3272"/>
    <cellStyle name="40% - Accent6 2 81" xfId="3273"/>
    <cellStyle name="40% - Accent6 2 82" xfId="3274"/>
    <cellStyle name="40% - Accent6 2 83" xfId="3275"/>
    <cellStyle name="40% - Accent6 2 84" xfId="3276"/>
    <cellStyle name="40% - Accent6 2 85" xfId="3277"/>
    <cellStyle name="40% - Accent6 2 86" xfId="3278"/>
    <cellStyle name="40% - Accent6 2 87" xfId="3279"/>
    <cellStyle name="40% - Accent6 2 88" xfId="3280"/>
    <cellStyle name="40% - Accent6 2 89" xfId="3281"/>
    <cellStyle name="40% - Accent6 2 9" xfId="3282"/>
    <cellStyle name="40% - Accent6 2 90" xfId="3283"/>
    <cellStyle name="40% - Accent6 2 91" xfId="3284"/>
    <cellStyle name="40% - Accent6 2 92" xfId="3285"/>
    <cellStyle name="40% - Accent6 2 93" xfId="3286"/>
    <cellStyle name="40% - Accent6 2 94" xfId="3287"/>
    <cellStyle name="40% - Accent6 2 95" xfId="3288"/>
    <cellStyle name="40% - Accent6 2 96" xfId="3289"/>
    <cellStyle name="40% - Accent6 2 97" xfId="3290"/>
    <cellStyle name="40% - Accent6 2 98" xfId="3291"/>
    <cellStyle name="40% - Accent6 2 99" xfId="3292"/>
    <cellStyle name="40% - Accent6 2_hyr" xfId="11897"/>
    <cellStyle name="40% - Accent6 3" xfId="3293"/>
    <cellStyle name="40% - Accent6 3 2" xfId="3294"/>
    <cellStyle name="40% - Accent6 3 2 2" xfId="3295"/>
    <cellStyle name="40% - Accent6 3 3" xfId="3296"/>
    <cellStyle name="40% - Accent6 3 4" xfId="3297"/>
    <cellStyle name="40% - Accent6 3 5" xfId="3298"/>
    <cellStyle name="40% - Accent6 3 6" xfId="3299"/>
    <cellStyle name="40% - Accent6 3_hyr" xfId="3300"/>
    <cellStyle name="40% - Accent6 4" xfId="3301"/>
    <cellStyle name="40% - Accent6 4 2" xfId="3302"/>
    <cellStyle name="40% - Accent6 4 3" xfId="3303"/>
    <cellStyle name="40% - Accent6 4 4" xfId="3304"/>
    <cellStyle name="40% - Accent6 4 5" xfId="3305"/>
    <cellStyle name="40% - Accent6 4 6" xfId="3306"/>
    <cellStyle name="40% - Accent6 4_hyr" xfId="3307"/>
    <cellStyle name="40% - Accent6 5" xfId="3308"/>
    <cellStyle name="40% - Accent6 5 2" xfId="3309"/>
    <cellStyle name="40% - Accent6 6" xfId="3310"/>
    <cellStyle name="40% - Accent6 6 2" xfId="3311"/>
    <cellStyle name="40% - Accent6 7" xfId="3312"/>
    <cellStyle name="40% - Accent6 7 2" xfId="3313"/>
    <cellStyle name="40% - Accent6 8" xfId="3314"/>
    <cellStyle name="40% - Accent6 8 2" xfId="3315"/>
    <cellStyle name="40% - Accent6 9" xfId="3316"/>
    <cellStyle name="40% - Accent6 9 2" xfId="3317"/>
    <cellStyle name="40% - Accent6 9 3" xfId="3318"/>
    <cellStyle name="40% - एक्सेंट1" xfId="3319"/>
    <cellStyle name="40% - एक्सेंट2" xfId="3320"/>
    <cellStyle name="40% - एक्सेंट3" xfId="3321"/>
    <cellStyle name="40% - एक्सेंट4" xfId="3322"/>
    <cellStyle name="40% - एक्सेंट5" xfId="3323"/>
    <cellStyle name="40% - एक्सेंट6" xfId="3324"/>
    <cellStyle name="60% - Accent1 10" xfId="3325"/>
    <cellStyle name="60% - Accent1 10 2" xfId="3326"/>
    <cellStyle name="60% - Accent1 11" xfId="3327"/>
    <cellStyle name="60% - Accent1 11 2" xfId="3328"/>
    <cellStyle name="60% - Accent1 2" xfId="3329"/>
    <cellStyle name="60% - Accent1 2 10" xfId="3330"/>
    <cellStyle name="60% - Accent1 2 100" xfId="3331"/>
    <cellStyle name="60% - Accent1 2 101" xfId="3332"/>
    <cellStyle name="60% - Accent1 2 102" xfId="3333"/>
    <cellStyle name="60% - Accent1 2 103" xfId="3334"/>
    <cellStyle name="60% - Accent1 2 104" xfId="3335"/>
    <cellStyle name="60% - Accent1 2 105" xfId="3336"/>
    <cellStyle name="60% - Accent1 2 106" xfId="3337"/>
    <cellStyle name="60% - Accent1 2 107" xfId="3338"/>
    <cellStyle name="60% - Accent1 2 108" xfId="3339"/>
    <cellStyle name="60% - Accent1 2 109" xfId="3340"/>
    <cellStyle name="60% - Accent1 2 11" xfId="3341"/>
    <cellStyle name="60% - Accent1 2 110" xfId="3342"/>
    <cellStyle name="60% - Accent1 2 111" xfId="3343"/>
    <cellStyle name="60% - Accent1 2 112" xfId="3344"/>
    <cellStyle name="60% - Accent1 2 113" xfId="3345"/>
    <cellStyle name="60% - Accent1 2 114" xfId="3346"/>
    <cellStyle name="60% - Accent1 2 115" xfId="3347"/>
    <cellStyle name="60% - Accent1 2 116" xfId="3348"/>
    <cellStyle name="60% - Accent1 2 117" xfId="3349"/>
    <cellStyle name="60% - Accent1 2 118" xfId="3350"/>
    <cellStyle name="60% - Accent1 2 119" xfId="3351"/>
    <cellStyle name="60% - Accent1 2 12" xfId="3352"/>
    <cellStyle name="60% - Accent1 2 120" xfId="3353"/>
    <cellStyle name="60% - Accent1 2 121" xfId="3354"/>
    <cellStyle name="60% - Accent1 2 122" xfId="3355"/>
    <cellStyle name="60% - Accent1 2 123" xfId="3356"/>
    <cellStyle name="60% - Accent1 2 124" xfId="3357"/>
    <cellStyle name="60% - Accent1 2 125" xfId="3358"/>
    <cellStyle name="60% - Accent1 2 126" xfId="3359"/>
    <cellStyle name="60% - Accent1 2 127" xfId="3360"/>
    <cellStyle name="60% - Accent1 2 128" xfId="3361"/>
    <cellStyle name="60% - Accent1 2 129" xfId="3362"/>
    <cellStyle name="60% - Accent1 2 13" xfId="3363"/>
    <cellStyle name="60% - Accent1 2 130" xfId="3364"/>
    <cellStyle name="60% - Accent1 2 131" xfId="3365"/>
    <cellStyle name="60% - Accent1 2 132" xfId="3366"/>
    <cellStyle name="60% - Accent1 2 133" xfId="3367"/>
    <cellStyle name="60% - Accent1 2 14" xfId="3368"/>
    <cellStyle name="60% - Accent1 2 15" xfId="3369"/>
    <cellStyle name="60% - Accent1 2 16" xfId="3370"/>
    <cellStyle name="60% - Accent1 2 17" xfId="3371"/>
    <cellStyle name="60% - Accent1 2 18" xfId="3372"/>
    <cellStyle name="60% - Accent1 2 19" xfId="3373"/>
    <cellStyle name="60% - Accent1 2 2" xfId="3374"/>
    <cellStyle name="60% - Accent1 2 2 2" xfId="3375"/>
    <cellStyle name="60% - Accent1 2 20" xfId="3376"/>
    <cellStyle name="60% - Accent1 2 21" xfId="3377"/>
    <cellStyle name="60% - Accent1 2 22" xfId="3378"/>
    <cellStyle name="60% - Accent1 2 23" xfId="3379"/>
    <cellStyle name="60% - Accent1 2 24" xfId="3380"/>
    <cellStyle name="60% - Accent1 2 25" xfId="3381"/>
    <cellStyle name="60% - Accent1 2 26" xfId="3382"/>
    <cellStyle name="60% - Accent1 2 27" xfId="3383"/>
    <cellStyle name="60% - Accent1 2 28" xfId="3384"/>
    <cellStyle name="60% - Accent1 2 29" xfId="3385"/>
    <cellStyle name="60% - Accent1 2 3" xfId="3386"/>
    <cellStyle name="60% - Accent1 2 3 2" xfId="3387"/>
    <cellStyle name="60% - Accent1 2 30" xfId="3388"/>
    <cellStyle name="60% - Accent1 2 31" xfId="3389"/>
    <cellStyle name="60% - Accent1 2 32" xfId="3390"/>
    <cellStyle name="60% - Accent1 2 33" xfId="3391"/>
    <cellStyle name="60% - Accent1 2 34" xfId="3392"/>
    <cellStyle name="60% - Accent1 2 35" xfId="3393"/>
    <cellStyle name="60% - Accent1 2 36" xfId="3394"/>
    <cellStyle name="60% - Accent1 2 37" xfId="3395"/>
    <cellStyle name="60% - Accent1 2 38" xfId="3396"/>
    <cellStyle name="60% - Accent1 2 39" xfId="3397"/>
    <cellStyle name="60% - Accent1 2 4" xfId="3398"/>
    <cellStyle name="60% - Accent1 2 4 2" xfId="3399"/>
    <cellStyle name="60% - Accent1 2 40" xfId="3400"/>
    <cellStyle name="60% - Accent1 2 41" xfId="3401"/>
    <cellStyle name="60% - Accent1 2 42" xfId="3402"/>
    <cellStyle name="60% - Accent1 2 43" xfId="3403"/>
    <cellStyle name="60% - Accent1 2 44" xfId="3404"/>
    <cellStyle name="60% - Accent1 2 45" xfId="3405"/>
    <cellStyle name="60% - Accent1 2 46" xfId="3406"/>
    <cellStyle name="60% - Accent1 2 47" xfId="3407"/>
    <cellStyle name="60% - Accent1 2 48" xfId="3408"/>
    <cellStyle name="60% - Accent1 2 49" xfId="3409"/>
    <cellStyle name="60% - Accent1 2 5" xfId="3410"/>
    <cellStyle name="60% - Accent1 2 5 2" xfId="3411"/>
    <cellStyle name="60% - Accent1 2 50" xfId="3412"/>
    <cellStyle name="60% - Accent1 2 51" xfId="3413"/>
    <cellStyle name="60% - Accent1 2 52" xfId="3414"/>
    <cellStyle name="60% - Accent1 2 53" xfId="3415"/>
    <cellStyle name="60% - Accent1 2 54" xfId="3416"/>
    <cellStyle name="60% - Accent1 2 55" xfId="3417"/>
    <cellStyle name="60% - Accent1 2 56" xfId="3418"/>
    <cellStyle name="60% - Accent1 2 57" xfId="3419"/>
    <cellStyle name="60% - Accent1 2 58" xfId="3420"/>
    <cellStyle name="60% - Accent1 2 59" xfId="3421"/>
    <cellStyle name="60% - Accent1 2 6" xfId="3422"/>
    <cellStyle name="60% - Accent1 2 6 2" xfId="3423"/>
    <cellStyle name="60% - Accent1 2 60" xfId="3424"/>
    <cellStyle name="60% - Accent1 2 61" xfId="3425"/>
    <cellStyle name="60% - Accent1 2 62" xfId="3426"/>
    <cellStyle name="60% - Accent1 2 63" xfId="3427"/>
    <cellStyle name="60% - Accent1 2 64" xfId="3428"/>
    <cellStyle name="60% - Accent1 2 65" xfId="3429"/>
    <cellStyle name="60% - Accent1 2 66" xfId="3430"/>
    <cellStyle name="60% - Accent1 2 67" xfId="3431"/>
    <cellStyle name="60% - Accent1 2 68" xfId="3432"/>
    <cellStyle name="60% - Accent1 2 69" xfId="3433"/>
    <cellStyle name="60% - Accent1 2 7" xfId="3434"/>
    <cellStyle name="60% - Accent1 2 7 2" xfId="3435"/>
    <cellStyle name="60% - Accent1 2 70" xfId="3436"/>
    <cellStyle name="60% - Accent1 2 71" xfId="3437"/>
    <cellStyle name="60% - Accent1 2 72" xfId="3438"/>
    <cellStyle name="60% - Accent1 2 73" xfId="3439"/>
    <cellStyle name="60% - Accent1 2 74" xfId="3440"/>
    <cellStyle name="60% - Accent1 2 75" xfId="3441"/>
    <cellStyle name="60% - Accent1 2 76" xfId="3442"/>
    <cellStyle name="60% - Accent1 2 77" xfId="3443"/>
    <cellStyle name="60% - Accent1 2 78" xfId="3444"/>
    <cellStyle name="60% - Accent1 2 79" xfId="3445"/>
    <cellStyle name="60% - Accent1 2 8" xfId="3446"/>
    <cellStyle name="60% - Accent1 2 8 2" xfId="3447"/>
    <cellStyle name="60% - Accent1 2 80" xfId="3448"/>
    <cellStyle name="60% - Accent1 2 81" xfId="3449"/>
    <cellStyle name="60% - Accent1 2 82" xfId="3450"/>
    <cellStyle name="60% - Accent1 2 83" xfId="3451"/>
    <cellStyle name="60% - Accent1 2 84" xfId="3452"/>
    <cellStyle name="60% - Accent1 2 85" xfId="3453"/>
    <cellStyle name="60% - Accent1 2 86" xfId="3454"/>
    <cellStyle name="60% - Accent1 2 87" xfId="3455"/>
    <cellStyle name="60% - Accent1 2 88" xfId="3456"/>
    <cellStyle name="60% - Accent1 2 89" xfId="3457"/>
    <cellStyle name="60% - Accent1 2 9" xfId="3458"/>
    <cellStyle name="60% - Accent1 2 90" xfId="3459"/>
    <cellStyle name="60% - Accent1 2 91" xfId="3460"/>
    <cellStyle name="60% - Accent1 2 92" xfId="3461"/>
    <cellStyle name="60% - Accent1 2 93" xfId="3462"/>
    <cellStyle name="60% - Accent1 2 94" xfId="3463"/>
    <cellStyle name="60% - Accent1 2 95" xfId="3464"/>
    <cellStyle name="60% - Accent1 2 96" xfId="3465"/>
    <cellStyle name="60% - Accent1 2 97" xfId="3466"/>
    <cellStyle name="60% - Accent1 2 98" xfId="3467"/>
    <cellStyle name="60% - Accent1 2 99" xfId="3468"/>
    <cellStyle name="60% - Accent1 3" xfId="3469"/>
    <cellStyle name="60% - Accent1 3 2" xfId="3470"/>
    <cellStyle name="60% - Accent1 3 2 2" xfId="3471"/>
    <cellStyle name="60% - Accent1 3 3" xfId="3472"/>
    <cellStyle name="60% - Accent1 3 4" xfId="3473"/>
    <cellStyle name="60% - Accent1 3 5" xfId="3474"/>
    <cellStyle name="60% - Accent1 3 6" xfId="3475"/>
    <cellStyle name="60% - Accent1 4" xfId="3476"/>
    <cellStyle name="60% - Accent1 4 2" xfId="3477"/>
    <cellStyle name="60% - Accent1 4 3" xfId="3478"/>
    <cellStyle name="60% - Accent1 4 4" xfId="3479"/>
    <cellStyle name="60% - Accent1 4 5" xfId="3480"/>
    <cellStyle name="60% - Accent1 4 6" xfId="3481"/>
    <cellStyle name="60% - Accent1 5" xfId="3482"/>
    <cellStyle name="60% - Accent1 5 2" xfId="3483"/>
    <cellStyle name="60% - Accent1 6" xfId="3484"/>
    <cellStyle name="60% - Accent1 6 2" xfId="3485"/>
    <cellStyle name="60% - Accent1 7" xfId="3486"/>
    <cellStyle name="60% - Accent1 7 2" xfId="3487"/>
    <cellStyle name="60% - Accent1 8" xfId="3488"/>
    <cellStyle name="60% - Accent1 8 2" xfId="3489"/>
    <cellStyle name="60% - Accent1 9" xfId="3490"/>
    <cellStyle name="60% - Accent1 9 2" xfId="3491"/>
    <cellStyle name="60% - Accent1 9 3" xfId="3492"/>
    <cellStyle name="60% - Accent2 10" xfId="3493"/>
    <cellStyle name="60% - Accent2 10 2" xfId="3494"/>
    <cellStyle name="60% - Accent2 11" xfId="3495"/>
    <cellStyle name="60% - Accent2 11 2" xfId="3496"/>
    <cellStyle name="60% - Accent2 2" xfId="3497"/>
    <cellStyle name="60% - Accent2 2 10" xfId="3498"/>
    <cellStyle name="60% - Accent2 2 100" xfId="3499"/>
    <cellStyle name="60% - Accent2 2 101" xfId="3500"/>
    <cellStyle name="60% - Accent2 2 102" xfId="3501"/>
    <cellStyle name="60% - Accent2 2 103" xfId="3502"/>
    <cellStyle name="60% - Accent2 2 104" xfId="3503"/>
    <cellStyle name="60% - Accent2 2 105" xfId="3504"/>
    <cellStyle name="60% - Accent2 2 106" xfId="3505"/>
    <cellStyle name="60% - Accent2 2 107" xfId="3506"/>
    <cellStyle name="60% - Accent2 2 108" xfId="3507"/>
    <cellStyle name="60% - Accent2 2 109" xfId="3508"/>
    <cellStyle name="60% - Accent2 2 11" xfId="3509"/>
    <cellStyle name="60% - Accent2 2 110" xfId="3510"/>
    <cellStyle name="60% - Accent2 2 111" xfId="3511"/>
    <cellStyle name="60% - Accent2 2 112" xfId="3512"/>
    <cellStyle name="60% - Accent2 2 113" xfId="3513"/>
    <cellStyle name="60% - Accent2 2 114" xfId="3514"/>
    <cellStyle name="60% - Accent2 2 115" xfId="3515"/>
    <cellStyle name="60% - Accent2 2 116" xfId="3516"/>
    <cellStyle name="60% - Accent2 2 117" xfId="3517"/>
    <cellStyle name="60% - Accent2 2 118" xfId="3518"/>
    <cellStyle name="60% - Accent2 2 119" xfId="3519"/>
    <cellStyle name="60% - Accent2 2 12" xfId="3520"/>
    <cellStyle name="60% - Accent2 2 120" xfId="3521"/>
    <cellStyle name="60% - Accent2 2 121" xfId="3522"/>
    <cellStyle name="60% - Accent2 2 122" xfId="3523"/>
    <cellStyle name="60% - Accent2 2 123" xfId="3524"/>
    <cellStyle name="60% - Accent2 2 124" xfId="3525"/>
    <cellStyle name="60% - Accent2 2 125" xfId="3526"/>
    <cellStyle name="60% - Accent2 2 126" xfId="3527"/>
    <cellStyle name="60% - Accent2 2 127" xfId="3528"/>
    <cellStyle name="60% - Accent2 2 128" xfId="3529"/>
    <cellStyle name="60% - Accent2 2 129" xfId="3530"/>
    <cellStyle name="60% - Accent2 2 13" xfId="3531"/>
    <cellStyle name="60% - Accent2 2 130" xfId="3532"/>
    <cellStyle name="60% - Accent2 2 131" xfId="3533"/>
    <cellStyle name="60% - Accent2 2 132" xfId="3534"/>
    <cellStyle name="60% - Accent2 2 133" xfId="3535"/>
    <cellStyle name="60% - Accent2 2 14" xfId="3536"/>
    <cellStyle name="60% - Accent2 2 15" xfId="3537"/>
    <cellStyle name="60% - Accent2 2 16" xfId="3538"/>
    <cellStyle name="60% - Accent2 2 17" xfId="3539"/>
    <cellStyle name="60% - Accent2 2 18" xfId="3540"/>
    <cellStyle name="60% - Accent2 2 19" xfId="3541"/>
    <cellStyle name="60% - Accent2 2 2" xfId="3542"/>
    <cellStyle name="60% - Accent2 2 2 2" xfId="3543"/>
    <cellStyle name="60% - Accent2 2 20" xfId="3544"/>
    <cellStyle name="60% - Accent2 2 21" xfId="3545"/>
    <cellStyle name="60% - Accent2 2 22" xfId="3546"/>
    <cellStyle name="60% - Accent2 2 23" xfId="3547"/>
    <cellStyle name="60% - Accent2 2 24" xfId="3548"/>
    <cellStyle name="60% - Accent2 2 25" xfId="3549"/>
    <cellStyle name="60% - Accent2 2 26" xfId="3550"/>
    <cellStyle name="60% - Accent2 2 27" xfId="3551"/>
    <cellStyle name="60% - Accent2 2 28" xfId="3552"/>
    <cellStyle name="60% - Accent2 2 29" xfId="3553"/>
    <cellStyle name="60% - Accent2 2 3" xfId="3554"/>
    <cellStyle name="60% - Accent2 2 3 2" xfId="3555"/>
    <cellStyle name="60% - Accent2 2 30" xfId="3556"/>
    <cellStyle name="60% - Accent2 2 31" xfId="3557"/>
    <cellStyle name="60% - Accent2 2 32" xfId="3558"/>
    <cellStyle name="60% - Accent2 2 33" xfId="3559"/>
    <cellStyle name="60% - Accent2 2 34" xfId="3560"/>
    <cellStyle name="60% - Accent2 2 35" xfId="3561"/>
    <cellStyle name="60% - Accent2 2 36" xfId="3562"/>
    <cellStyle name="60% - Accent2 2 37" xfId="3563"/>
    <cellStyle name="60% - Accent2 2 38" xfId="3564"/>
    <cellStyle name="60% - Accent2 2 39" xfId="3565"/>
    <cellStyle name="60% - Accent2 2 4" xfId="3566"/>
    <cellStyle name="60% - Accent2 2 4 2" xfId="3567"/>
    <cellStyle name="60% - Accent2 2 40" xfId="3568"/>
    <cellStyle name="60% - Accent2 2 41" xfId="3569"/>
    <cellStyle name="60% - Accent2 2 42" xfId="3570"/>
    <cellStyle name="60% - Accent2 2 43" xfId="3571"/>
    <cellStyle name="60% - Accent2 2 44" xfId="3572"/>
    <cellStyle name="60% - Accent2 2 45" xfId="3573"/>
    <cellStyle name="60% - Accent2 2 46" xfId="3574"/>
    <cellStyle name="60% - Accent2 2 47" xfId="3575"/>
    <cellStyle name="60% - Accent2 2 48" xfId="3576"/>
    <cellStyle name="60% - Accent2 2 49" xfId="3577"/>
    <cellStyle name="60% - Accent2 2 5" xfId="3578"/>
    <cellStyle name="60% - Accent2 2 5 2" xfId="3579"/>
    <cellStyle name="60% - Accent2 2 50" xfId="3580"/>
    <cellStyle name="60% - Accent2 2 51" xfId="3581"/>
    <cellStyle name="60% - Accent2 2 52" xfId="3582"/>
    <cellStyle name="60% - Accent2 2 53" xfId="3583"/>
    <cellStyle name="60% - Accent2 2 54" xfId="3584"/>
    <cellStyle name="60% - Accent2 2 55" xfId="3585"/>
    <cellStyle name="60% - Accent2 2 56" xfId="3586"/>
    <cellStyle name="60% - Accent2 2 57" xfId="3587"/>
    <cellStyle name="60% - Accent2 2 58" xfId="3588"/>
    <cellStyle name="60% - Accent2 2 59" xfId="3589"/>
    <cellStyle name="60% - Accent2 2 6" xfId="3590"/>
    <cellStyle name="60% - Accent2 2 6 2" xfId="3591"/>
    <cellStyle name="60% - Accent2 2 60" xfId="3592"/>
    <cellStyle name="60% - Accent2 2 61" xfId="3593"/>
    <cellStyle name="60% - Accent2 2 62" xfId="3594"/>
    <cellStyle name="60% - Accent2 2 63" xfId="3595"/>
    <cellStyle name="60% - Accent2 2 64" xfId="3596"/>
    <cellStyle name="60% - Accent2 2 65" xfId="3597"/>
    <cellStyle name="60% - Accent2 2 66" xfId="3598"/>
    <cellStyle name="60% - Accent2 2 67" xfId="3599"/>
    <cellStyle name="60% - Accent2 2 68" xfId="3600"/>
    <cellStyle name="60% - Accent2 2 69" xfId="3601"/>
    <cellStyle name="60% - Accent2 2 7" xfId="3602"/>
    <cellStyle name="60% - Accent2 2 7 2" xfId="3603"/>
    <cellStyle name="60% - Accent2 2 70" xfId="3604"/>
    <cellStyle name="60% - Accent2 2 71" xfId="3605"/>
    <cellStyle name="60% - Accent2 2 72" xfId="3606"/>
    <cellStyle name="60% - Accent2 2 73" xfId="3607"/>
    <cellStyle name="60% - Accent2 2 74" xfId="3608"/>
    <cellStyle name="60% - Accent2 2 75" xfId="3609"/>
    <cellStyle name="60% - Accent2 2 76" xfId="3610"/>
    <cellStyle name="60% - Accent2 2 77" xfId="3611"/>
    <cellStyle name="60% - Accent2 2 78" xfId="3612"/>
    <cellStyle name="60% - Accent2 2 79" xfId="3613"/>
    <cellStyle name="60% - Accent2 2 8" xfId="3614"/>
    <cellStyle name="60% - Accent2 2 8 2" xfId="3615"/>
    <cellStyle name="60% - Accent2 2 80" xfId="3616"/>
    <cellStyle name="60% - Accent2 2 81" xfId="3617"/>
    <cellStyle name="60% - Accent2 2 82" xfId="3618"/>
    <cellStyle name="60% - Accent2 2 83" xfId="3619"/>
    <cellStyle name="60% - Accent2 2 84" xfId="3620"/>
    <cellStyle name="60% - Accent2 2 85" xfId="3621"/>
    <cellStyle name="60% - Accent2 2 86" xfId="3622"/>
    <cellStyle name="60% - Accent2 2 87" xfId="3623"/>
    <cellStyle name="60% - Accent2 2 88" xfId="3624"/>
    <cellStyle name="60% - Accent2 2 89" xfId="3625"/>
    <cellStyle name="60% - Accent2 2 9" xfId="3626"/>
    <cellStyle name="60% - Accent2 2 90" xfId="3627"/>
    <cellStyle name="60% - Accent2 2 91" xfId="3628"/>
    <cellStyle name="60% - Accent2 2 92" xfId="3629"/>
    <cellStyle name="60% - Accent2 2 93" xfId="3630"/>
    <cellStyle name="60% - Accent2 2 94" xfId="3631"/>
    <cellStyle name="60% - Accent2 2 95" xfId="3632"/>
    <cellStyle name="60% - Accent2 2 96" xfId="3633"/>
    <cellStyle name="60% - Accent2 2 97" xfId="3634"/>
    <cellStyle name="60% - Accent2 2 98" xfId="3635"/>
    <cellStyle name="60% - Accent2 2 99" xfId="3636"/>
    <cellStyle name="60% - Accent2 3" xfId="3637"/>
    <cellStyle name="60% - Accent2 3 2" xfId="3638"/>
    <cellStyle name="60% - Accent2 3 2 2" xfId="3639"/>
    <cellStyle name="60% - Accent2 3 3" xfId="3640"/>
    <cellStyle name="60% - Accent2 3 4" xfId="3641"/>
    <cellStyle name="60% - Accent2 3 5" xfId="3642"/>
    <cellStyle name="60% - Accent2 3 6" xfId="3643"/>
    <cellStyle name="60% - Accent2 4" xfId="3644"/>
    <cellStyle name="60% - Accent2 4 2" xfId="3645"/>
    <cellStyle name="60% - Accent2 4 3" xfId="3646"/>
    <cellStyle name="60% - Accent2 4 4" xfId="3647"/>
    <cellStyle name="60% - Accent2 4 5" xfId="3648"/>
    <cellStyle name="60% - Accent2 4 6" xfId="3649"/>
    <cellStyle name="60% - Accent2 5" xfId="3650"/>
    <cellStyle name="60% - Accent2 5 2" xfId="3651"/>
    <cellStyle name="60% - Accent2 6" xfId="3652"/>
    <cellStyle name="60% - Accent2 6 2" xfId="3653"/>
    <cellStyle name="60% - Accent2 7" xfId="3654"/>
    <cellStyle name="60% - Accent2 7 2" xfId="3655"/>
    <cellStyle name="60% - Accent2 8" xfId="3656"/>
    <cellStyle name="60% - Accent2 8 2" xfId="3657"/>
    <cellStyle name="60% - Accent2 9" xfId="3658"/>
    <cellStyle name="60% - Accent2 9 2" xfId="3659"/>
    <cellStyle name="60% - Accent2 9 3" xfId="3660"/>
    <cellStyle name="60% - Accent3 10" xfId="3661"/>
    <cellStyle name="60% - Accent3 10 2" xfId="3662"/>
    <cellStyle name="60% - Accent3 11" xfId="3663"/>
    <cellStyle name="60% - Accent3 11 2" xfId="3664"/>
    <cellStyle name="60% - Accent3 2" xfId="3665"/>
    <cellStyle name="60% - Accent3 2 10" xfId="3666"/>
    <cellStyle name="60% - Accent3 2 100" xfId="3667"/>
    <cellStyle name="60% - Accent3 2 101" xfId="3668"/>
    <cellStyle name="60% - Accent3 2 102" xfId="3669"/>
    <cellStyle name="60% - Accent3 2 103" xfId="3670"/>
    <cellStyle name="60% - Accent3 2 104" xfId="3671"/>
    <cellStyle name="60% - Accent3 2 105" xfId="3672"/>
    <cellStyle name="60% - Accent3 2 106" xfId="3673"/>
    <cellStyle name="60% - Accent3 2 107" xfId="3674"/>
    <cellStyle name="60% - Accent3 2 108" xfId="3675"/>
    <cellStyle name="60% - Accent3 2 109" xfId="3676"/>
    <cellStyle name="60% - Accent3 2 11" xfId="3677"/>
    <cellStyle name="60% - Accent3 2 110" xfId="3678"/>
    <cellStyle name="60% - Accent3 2 111" xfId="3679"/>
    <cellStyle name="60% - Accent3 2 112" xfId="3680"/>
    <cellStyle name="60% - Accent3 2 113" xfId="3681"/>
    <cellStyle name="60% - Accent3 2 114" xfId="3682"/>
    <cellStyle name="60% - Accent3 2 115" xfId="3683"/>
    <cellStyle name="60% - Accent3 2 116" xfId="3684"/>
    <cellStyle name="60% - Accent3 2 117" xfId="3685"/>
    <cellStyle name="60% - Accent3 2 118" xfId="3686"/>
    <cellStyle name="60% - Accent3 2 119" xfId="3687"/>
    <cellStyle name="60% - Accent3 2 12" xfId="3688"/>
    <cellStyle name="60% - Accent3 2 120" xfId="3689"/>
    <cellStyle name="60% - Accent3 2 121" xfId="3690"/>
    <cellStyle name="60% - Accent3 2 122" xfId="3691"/>
    <cellStyle name="60% - Accent3 2 123" xfId="3692"/>
    <cellStyle name="60% - Accent3 2 124" xfId="3693"/>
    <cellStyle name="60% - Accent3 2 125" xfId="3694"/>
    <cellStyle name="60% - Accent3 2 126" xfId="3695"/>
    <cellStyle name="60% - Accent3 2 127" xfId="3696"/>
    <cellStyle name="60% - Accent3 2 128" xfId="3697"/>
    <cellStyle name="60% - Accent3 2 129" xfId="3698"/>
    <cellStyle name="60% - Accent3 2 13" xfId="3699"/>
    <cellStyle name="60% - Accent3 2 130" xfId="3700"/>
    <cellStyle name="60% - Accent3 2 131" xfId="3701"/>
    <cellStyle name="60% - Accent3 2 132" xfId="3702"/>
    <cellStyle name="60% - Accent3 2 133" xfId="3703"/>
    <cellStyle name="60% - Accent3 2 14" xfId="3704"/>
    <cellStyle name="60% - Accent3 2 15" xfId="3705"/>
    <cellStyle name="60% - Accent3 2 16" xfId="3706"/>
    <cellStyle name="60% - Accent3 2 17" xfId="3707"/>
    <cellStyle name="60% - Accent3 2 18" xfId="3708"/>
    <cellStyle name="60% - Accent3 2 19" xfId="3709"/>
    <cellStyle name="60% - Accent3 2 2" xfId="3710"/>
    <cellStyle name="60% - Accent3 2 2 2" xfId="3711"/>
    <cellStyle name="60% - Accent3 2 20" xfId="3712"/>
    <cellStyle name="60% - Accent3 2 21" xfId="3713"/>
    <cellStyle name="60% - Accent3 2 22" xfId="3714"/>
    <cellStyle name="60% - Accent3 2 23" xfId="3715"/>
    <cellStyle name="60% - Accent3 2 24" xfId="3716"/>
    <cellStyle name="60% - Accent3 2 25" xfId="3717"/>
    <cellStyle name="60% - Accent3 2 26" xfId="3718"/>
    <cellStyle name="60% - Accent3 2 27" xfId="3719"/>
    <cellStyle name="60% - Accent3 2 28" xfId="3720"/>
    <cellStyle name="60% - Accent3 2 29" xfId="3721"/>
    <cellStyle name="60% - Accent3 2 3" xfId="3722"/>
    <cellStyle name="60% - Accent3 2 3 2" xfId="3723"/>
    <cellStyle name="60% - Accent3 2 30" xfId="3724"/>
    <cellStyle name="60% - Accent3 2 31" xfId="3725"/>
    <cellStyle name="60% - Accent3 2 32" xfId="3726"/>
    <cellStyle name="60% - Accent3 2 33" xfId="3727"/>
    <cellStyle name="60% - Accent3 2 34" xfId="3728"/>
    <cellStyle name="60% - Accent3 2 35" xfId="3729"/>
    <cellStyle name="60% - Accent3 2 36" xfId="3730"/>
    <cellStyle name="60% - Accent3 2 37" xfId="3731"/>
    <cellStyle name="60% - Accent3 2 38" xfId="3732"/>
    <cellStyle name="60% - Accent3 2 39" xfId="3733"/>
    <cellStyle name="60% - Accent3 2 4" xfId="3734"/>
    <cellStyle name="60% - Accent3 2 4 2" xfId="3735"/>
    <cellStyle name="60% - Accent3 2 40" xfId="3736"/>
    <cellStyle name="60% - Accent3 2 41" xfId="3737"/>
    <cellStyle name="60% - Accent3 2 42" xfId="3738"/>
    <cellStyle name="60% - Accent3 2 43" xfId="3739"/>
    <cellStyle name="60% - Accent3 2 44" xfId="3740"/>
    <cellStyle name="60% - Accent3 2 45" xfId="3741"/>
    <cellStyle name="60% - Accent3 2 46" xfId="3742"/>
    <cellStyle name="60% - Accent3 2 47" xfId="3743"/>
    <cellStyle name="60% - Accent3 2 48" xfId="3744"/>
    <cellStyle name="60% - Accent3 2 49" xfId="3745"/>
    <cellStyle name="60% - Accent3 2 5" xfId="3746"/>
    <cellStyle name="60% - Accent3 2 5 2" xfId="3747"/>
    <cellStyle name="60% - Accent3 2 50" xfId="3748"/>
    <cellStyle name="60% - Accent3 2 51" xfId="3749"/>
    <cellStyle name="60% - Accent3 2 52" xfId="3750"/>
    <cellStyle name="60% - Accent3 2 53" xfId="3751"/>
    <cellStyle name="60% - Accent3 2 54" xfId="3752"/>
    <cellStyle name="60% - Accent3 2 55" xfId="3753"/>
    <cellStyle name="60% - Accent3 2 56" xfId="3754"/>
    <cellStyle name="60% - Accent3 2 57" xfId="3755"/>
    <cellStyle name="60% - Accent3 2 58" xfId="3756"/>
    <cellStyle name="60% - Accent3 2 59" xfId="3757"/>
    <cellStyle name="60% - Accent3 2 6" xfId="3758"/>
    <cellStyle name="60% - Accent3 2 6 2" xfId="3759"/>
    <cellStyle name="60% - Accent3 2 60" xfId="3760"/>
    <cellStyle name="60% - Accent3 2 61" xfId="3761"/>
    <cellStyle name="60% - Accent3 2 62" xfId="3762"/>
    <cellStyle name="60% - Accent3 2 63" xfId="3763"/>
    <cellStyle name="60% - Accent3 2 64" xfId="3764"/>
    <cellStyle name="60% - Accent3 2 65" xfId="3765"/>
    <cellStyle name="60% - Accent3 2 66" xfId="3766"/>
    <cellStyle name="60% - Accent3 2 67" xfId="3767"/>
    <cellStyle name="60% - Accent3 2 68" xfId="3768"/>
    <cellStyle name="60% - Accent3 2 69" xfId="3769"/>
    <cellStyle name="60% - Accent3 2 7" xfId="3770"/>
    <cellStyle name="60% - Accent3 2 7 2" xfId="3771"/>
    <cellStyle name="60% - Accent3 2 70" xfId="3772"/>
    <cellStyle name="60% - Accent3 2 71" xfId="3773"/>
    <cellStyle name="60% - Accent3 2 72" xfId="3774"/>
    <cellStyle name="60% - Accent3 2 73" xfId="3775"/>
    <cellStyle name="60% - Accent3 2 74" xfId="3776"/>
    <cellStyle name="60% - Accent3 2 75" xfId="3777"/>
    <cellStyle name="60% - Accent3 2 76" xfId="3778"/>
    <cellStyle name="60% - Accent3 2 77" xfId="3779"/>
    <cellStyle name="60% - Accent3 2 78" xfId="3780"/>
    <cellStyle name="60% - Accent3 2 79" xfId="3781"/>
    <cellStyle name="60% - Accent3 2 8" xfId="3782"/>
    <cellStyle name="60% - Accent3 2 8 2" xfId="3783"/>
    <cellStyle name="60% - Accent3 2 80" xfId="3784"/>
    <cellStyle name="60% - Accent3 2 81" xfId="3785"/>
    <cellStyle name="60% - Accent3 2 82" xfId="3786"/>
    <cellStyle name="60% - Accent3 2 83" xfId="3787"/>
    <cellStyle name="60% - Accent3 2 84" xfId="3788"/>
    <cellStyle name="60% - Accent3 2 85" xfId="3789"/>
    <cellStyle name="60% - Accent3 2 86" xfId="3790"/>
    <cellStyle name="60% - Accent3 2 87" xfId="3791"/>
    <cellStyle name="60% - Accent3 2 88" xfId="3792"/>
    <cellStyle name="60% - Accent3 2 89" xfId="3793"/>
    <cellStyle name="60% - Accent3 2 9" xfId="3794"/>
    <cellStyle name="60% - Accent3 2 90" xfId="3795"/>
    <cellStyle name="60% - Accent3 2 91" xfId="3796"/>
    <cellStyle name="60% - Accent3 2 92" xfId="3797"/>
    <cellStyle name="60% - Accent3 2 93" xfId="3798"/>
    <cellStyle name="60% - Accent3 2 94" xfId="3799"/>
    <cellStyle name="60% - Accent3 2 95" xfId="3800"/>
    <cellStyle name="60% - Accent3 2 96" xfId="3801"/>
    <cellStyle name="60% - Accent3 2 97" xfId="3802"/>
    <cellStyle name="60% - Accent3 2 98" xfId="3803"/>
    <cellStyle name="60% - Accent3 2 99" xfId="3804"/>
    <cellStyle name="60% - Accent3 3" xfId="3805"/>
    <cellStyle name="60% - Accent3 3 2" xfId="3806"/>
    <cellStyle name="60% - Accent3 3 2 2" xfId="3807"/>
    <cellStyle name="60% - Accent3 3 3" xfId="3808"/>
    <cellStyle name="60% - Accent3 3 4" xfId="3809"/>
    <cellStyle name="60% - Accent3 3 5" xfId="3810"/>
    <cellStyle name="60% - Accent3 3 6" xfId="3811"/>
    <cellStyle name="60% - Accent3 4" xfId="3812"/>
    <cellStyle name="60% - Accent3 4 2" xfId="3813"/>
    <cellStyle name="60% - Accent3 4 3" xfId="3814"/>
    <cellStyle name="60% - Accent3 4 4" xfId="3815"/>
    <cellStyle name="60% - Accent3 4 5" xfId="3816"/>
    <cellStyle name="60% - Accent3 4 6" xfId="3817"/>
    <cellStyle name="60% - Accent3 5" xfId="3818"/>
    <cellStyle name="60% - Accent3 5 2" xfId="3819"/>
    <cellStyle name="60% - Accent3 6" xfId="3820"/>
    <cellStyle name="60% - Accent3 6 2" xfId="3821"/>
    <cellStyle name="60% - Accent3 7" xfId="3822"/>
    <cellStyle name="60% - Accent3 7 2" xfId="3823"/>
    <cellStyle name="60% - Accent3 8" xfId="3824"/>
    <cellStyle name="60% - Accent3 8 2" xfId="3825"/>
    <cellStyle name="60% - Accent3 9" xfId="3826"/>
    <cellStyle name="60% - Accent3 9 2" xfId="3827"/>
    <cellStyle name="60% - Accent3 9 3" xfId="3828"/>
    <cellStyle name="60% - Accent4 10" xfId="3829"/>
    <cellStyle name="60% - Accent4 10 2" xfId="3830"/>
    <cellStyle name="60% - Accent4 11" xfId="3831"/>
    <cellStyle name="60% - Accent4 11 2" xfId="3832"/>
    <cellStyle name="60% - Accent4 2" xfId="3833"/>
    <cellStyle name="60% - Accent4 2 10" xfId="3834"/>
    <cellStyle name="60% - Accent4 2 100" xfId="3835"/>
    <cellStyle name="60% - Accent4 2 101" xfId="3836"/>
    <cellStyle name="60% - Accent4 2 102" xfId="3837"/>
    <cellStyle name="60% - Accent4 2 103" xfId="3838"/>
    <cellStyle name="60% - Accent4 2 104" xfId="3839"/>
    <cellStyle name="60% - Accent4 2 105" xfId="3840"/>
    <cellStyle name="60% - Accent4 2 106" xfId="3841"/>
    <cellStyle name="60% - Accent4 2 107" xfId="3842"/>
    <cellStyle name="60% - Accent4 2 108" xfId="3843"/>
    <cellStyle name="60% - Accent4 2 109" xfId="3844"/>
    <cellStyle name="60% - Accent4 2 11" xfId="3845"/>
    <cellStyle name="60% - Accent4 2 110" xfId="3846"/>
    <cellStyle name="60% - Accent4 2 111" xfId="3847"/>
    <cellStyle name="60% - Accent4 2 112" xfId="3848"/>
    <cellStyle name="60% - Accent4 2 113" xfId="3849"/>
    <cellStyle name="60% - Accent4 2 114" xfId="3850"/>
    <cellStyle name="60% - Accent4 2 115" xfId="3851"/>
    <cellStyle name="60% - Accent4 2 116" xfId="3852"/>
    <cellStyle name="60% - Accent4 2 117" xfId="3853"/>
    <cellStyle name="60% - Accent4 2 118" xfId="3854"/>
    <cellStyle name="60% - Accent4 2 119" xfId="3855"/>
    <cellStyle name="60% - Accent4 2 12" xfId="3856"/>
    <cellStyle name="60% - Accent4 2 120" xfId="3857"/>
    <cellStyle name="60% - Accent4 2 121" xfId="3858"/>
    <cellStyle name="60% - Accent4 2 122" xfId="3859"/>
    <cellStyle name="60% - Accent4 2 123" xfId="3860"/>
    <cellStyle name="60% - Accent4 2 124" xfId="3861"/>
    <cellStyle name="60% - Accent4 2 125" xfId="3862"/>
    <cellStyle name="60% - Accent4 2 126" xfId="3863"/>
    <cellStyle name="60% - Accent4 2 127" xfId="3864"/>
    <cellStyle name="60% - Accent4 2 128" xfId="3865"/>
    <cellStyle name="60% - Accent4 2 129" xfId="3866"/>
    <cellStyle name="60% - Accent4 2 13" xfId="3867"/>
    <cellStyle name="60% - Accent4 2 130" xfId="3868"/>
    <cellStyle name="60% - Accent4 2 131" xfId="3869"/>
    <cellStyle name="60% - Accent4 2 132" xfId="3870"/>
    <cellStyle name="60% - Accent4 2 133" xfId="3871"/>
    <cellStyle name="60% - Accent4 2 14" xfId="3872"/>
    <cellStyle name="60% - Accent4 2 15" xfId="3873"/>
    <cellStyle name="60% - Accent4 2 16" xfId="3874"/>
    <cellStyle name="60% - Accent4 2 17" xfId="3875"/>
    <cellStyle name="60% - Accent4 2 18" xfId="3876"/>
    <cellStyle name="60% - Accent4 2 19" xfId="3877"/>
    <cellStyle name="60% - Accent4 2 2" xfId="3878"/>
    <cellStyle name="60% - Accent4 2 2 2" xfId="3879"/>
    <cellStyle name="60% - Accent4 2 20" xfId="3880"/>
    <cellStyle name="60% - Accent4 2 21" xfId="3881"/>
    <cellStyle name="60% - Accent4 2 22" xfId="3882"/>
    <cellStyle name="60% - Accent4 2 23" xfId="3883"/>
    <cellStyle name="60% - Accent4 2 24" xfId="3884"/>
    <cellStyle name="60% - Accent4 2 25" xfId="3885"/>
    <cellStyle name="60% - Accent4 2 26" xfId="3886"/>
    <cellStyle name="60% - Accent4 2 27" xfId="3887"/>
    <cellStyle name="60% - Accent4 2 28" xfId="3888"/>
    <cellStyle name="60% - Accent4 2 29" xfId="3889"/>
    <cellStyle name="60% - Accent4 2 3" xfId="3890"/>
    <cellStyle name="60% - Accent4 2 3 2" xfId="3891"/>
    <cellStyle name="60% - Accent4 2 30" xfId="3892"/>
    <cellStyle name="60% - Accent4 2 31" xfId="3893"/>
    <cellStyle name="60% - Accent4 2 32" xfId="3894"/>
    <cellStyle name="60% - Accent4 2 33" xfId="3895"/>
    <cellStyle name="60% - Accent4 2 34" xfId="3896"/>
    <cellStyle name="60% - Accent4 2 35" xfId="3897"/>
    <cellStyle name="60% - Accent4 2 36" xfId="3898"/>
    <cellStyle name="60% - Accent4 2 37" xfId="3899"/>
    <cellStyle name="60% - Accent4 2 38" xfId="3900"/>
    <cellStyle name="60% - Accent4 2 39" xfId="3901"/>
    <cellStyle name="60% - Accent4 2 4" xfId="3902"/>
    <cellStyle name="60% - Accent4 2 4 2" xfId="3903"/>
    <cellStyle name="60% - Accent4 2 40" xfId="3904"/>
    <cellStyle name="60% - Accent4 2 41" xfId="3905"/>
    <cellStyle name="60% - Accent4 2 42" xfId="3906"/>
    <cellStyle name="60% - Accent4 2 43" xfId="3907"/>
    <cellStyle name="60% - Accent4 2 44" xfId="3908"/>
    <cellStyle name="60% - Accent4 2 45" xfId="3909"/>
    <cellStyle name="60% - Accent4 2 46" xfId="3910"/>
    <cellStyle name="60% - Accent4 2 47" xfId="3911"/>
    <cellStyle name="60% - Accent4 2 48" xfId="3912"/>
    <cellStyle name="60% - Accent4 2 49" xfId="3913"/>
    <cellStyle name="60% - Accent4 2 5" xfId="3914"/>
    <cellStyle name="60% - Accent4 2 5 2" xfId="3915"/>
    <cellStyle name="60% - Accent4 2 50" xfId="3916"/>
    <cellStyle name="60% - Accent4 2 51" xfId="3917"/>
    <cellStyle name="60% - Accent4 2 52" xfId="3918"/>
    <cellStyle name="60% - Accent4 2 53" xfId="3919"/>
    <cellStyle name="60% - Accent4 2 54" xfId="3920"/>
    <cellStyle name="60% - Accent4 2 55" xfId="3921"/>
    <cellStyle name="60% - Accent4 2 56" xfId="3922"/>
    <cellStyle name="60% - Accent4 2 57" xfId="3923"/>
    <cellStyle name="60% - Accent4 2 58" xfId="3924"/>
    <cellStyle name="60% - Accent4 2 59" xfId="3925"/>
    <cellStyle name="60% - Accent4 2 6" xfId="3926"/>
    <cellStyle name="60% - Accent4 2 6 2" xfId="3927"/>
    <cellStyle name="60% - Accent4 2 60" xfId="3928"/>
    <cellStyle name="60% - Accent4 2 61" xfId="3929"/>
    <cellStyle name="60% - Accent4 2 62" xfId="3930"/>
    <cellStyle name="60% - Accent4 2 63" xfId="3931"/>
    <cellStyle name="60% - Accent4 2 64" xfId="3932"/>
    <cellStyle name="60% - Accent4 2 65" xfId="3933"/>
    <cellStyle name="60% - Accent4 2 66" xfId="3934"/>
    <cellStyle name="60% - Accent4 2 67" xfId="3935"/>
    <cellStyle name="60% - Accent4 2 68" xfId="3936"/>
    <cellStyle name="60% - Accent4 2 69" xfId="3937"/>
    <cellStyle name="60% - Accent4 2 7" xfId="3938"/>
    <cellStyle name="60% - Accent4 2 7 2" xfId="3939"/>
    <cellStyle name="60% - Accent4 2 70" xfId="3940"/>
    <cellStyle name="60% - Accent4 2 71" xfId="3941"/>
    <cellStyle name="60% - Accent4 2 72" xfId="3942"/>
    <cellStyle name="60% - Accent4 2 73" xfId="3943"/>
    <cellStyle name="60% - Accent4 2 74" xfId="3944"/>
    <cellStyle name="60% - Accent4 2 75" xfId="3945"/>
    <cellStyle name="60% - Accent4 2 76" xfId="3946"/>
    <cellStyle name="60% - Accent4 2 77" xfId="3947"/>
    <cellStyle name="60% - Accent4 2 78" xfId="3948"/>
    <cellStyle name="60% - Accent4 2 79" xfId="3949"/>
    <cellStyle name="60% - Accent4 2 8" xfId="3950"/>
    <cellStyle name="60% - Accent4 2 8 2" xfId="3951"/>
    <cellStyle name="60% - Accent4 2 80" xfId="3952"/>
    <cellStyle name="60% - Accent4 2 81" xfId="3953"/>
    <cellStyle name="60% - Accent4 2 82" xfId="3954"/>
    <cellStyle name="60% - Accent4 2 83" xfId="3955"/>
    <cellStyle name="60% - Accent4 2 84" xfId="3956"/>
    <cellStyle name="60% - Accent4 2 85" xfId="3957"/>
    <cellStyle name="60% - Accent4 2 86" xfId="3958"/>
    <cellStyle name="60% - Accent4 2 87" xfId="3959"/>
    <cellStyle name="60% - Accent4 2 88" xfId="3960"/>
    <cellStyle name="60% - Accent4 2 89" xfId="3961"/>
    <cellStyle name="60% - Accent4 2 9" xfId="3962"/>
    <cellStyle name="60% - Accent4 2 90" xfId="3963"/>
    <cellStyle name="60% - Accent4 2 91" xfId="3964"/>
    <cellStyle name="60% - Accent4 2 92" xfId="3965"/>
    <cellStyle name="60% - Accent4 2 93" xfId="3966"/>
    <cellStyle name="60% - Accent4 2 94" xfId="3967"/>
    <cellStyle name="60% - Accent4 2 95" xfId="3968"/>
    <cellStyle name="60% - Accent4 2 96" xfId="3969"/>
    <cellStyle name="60% - Accent4 2 97" xfId="3970"/>
    <cellStyle name="60% - Accent4 2 98" xfId="3971"/>
    <cellStyle name="60% - Accent4 2 99" xfId="3972"/>
    <cellStyle name="60% - Accent4 3" xfId="3973"/>
    <cellStyle name="60% - Accent4 3 2" xfId="3974"/>
    <cellStyle name="60% - Accent4 3 2 2" xfId="3975"/>
    <cellStyle name="60% - Accent4 3 3" xfId="3976"/>
    <cellStyle name="60% - Accent4 3 4" xfId="3977"/>
    <cellStyle name="60% - Accent4 3 5" xfId="3978"/>
    <cellStyle name="60% - Accent4 3 6" xfId="3979"/>
    <cellStyle name="60% - Accent4 4" xfId="3980"/>
    <cellStyle name="60% - Accent4 4 2" xfId="3981"/>
    <cellStyle name="60% - Accent4 4 3" xfId="3982"/>
    <cellStyle name="60% - Accent4 4 4" xfId="3983"/>
    <cellStyle name="60% - Accent4 4 5" xfId="3984"/>
    <cellStyle name="60% - Accent4 4 6" xfId="3985"/>
    <cellStyle name="60% - Accent4 5" xfId="3986"/>
    <cellStyle name="60% - Accent4 5 2" xfId="3987"/>
    <cellStyle name="60% - Accent4 6" xfId="3988"/>
    <cellStyle name="60% - Accent4 6 2" xfId="3989"/>
    <cellStyle name="60% - Accent4 7" xfId="3990"/>
    <cellStyle name="60% - Accent4 7 2" xfId="3991"/>
    <cellStyle name="60% - Accent4 8" xfId="3992"/>
    <cellStyle name="60% - Accent4 8 2" xfId="3993"/>
    <cellStyle name="60% - Accent4 9" xfId="3994"/>
    <cellStyle name="60% - Accent4 9 2" xfId="3995"/>
    <cellStyle name="60% - Accent4 9 3" xfId="3996"/>
    <cellStyle name="60% - Accent5 10" xfId="3997"/>
    <cellStyle name="60% - Accent5 10 2" xfId="3998"/>
    <cellStyle name="60% - Accent5 11" xfId="3999"/>
    <cellStyle name="60% - Accent5 11 2" xfId="4000"/>
    <cellStyle name="60% - Accent5 2" xfId="4001"/>
    <cellStyle name="60% - Accent5 2 10" xfId="4002"/>
    <cellStyle name="60% - Accent5 2 100" xfId="4003"/>
    <cellStyle name="60% - Accent5 2 101" xfId="4004"/>
    <cellStyle name="60% - Accent5 2 102" xfId="4005"/>
    <cellStyle name="60% - Accent5 2 103" xfId="4006"/>
    <cellStyle name="60% - Accent5 2 104" xfId="4007"/>
    <cellStyle name="60% - Accent5 2 105" xfId="4008"/>
    <cellStyle name="60% - Accent5 2 106" xfId="4009"/>
    <cellStyle name="60% - Accent5 2 107" xfId="4010"/>
    <cellStyle name="60% - Accent5 2 108" xfId="4011"/>
    <cellStyle name="60% - Accent5 2 109" xfId="4012"/>
    <cellStyle name="60% - Accent5 2 11" xfId="4013"/>
    <cellStyle name="60% - Accent5 2 110" xfId="4014"/>
    <cellStyle name="60% - Accent5 2 111" xfId="4015"/>
    <cellStyle name="60% - Accent5 2 112" xfId="4016"/>
    <cellStyle name="60% - Accent5 2 113" xfId="4017"/>
    <cellStyle name="60% - Accent5 2 114" xfId="4018"/>
    <cellStyle name="60% - Accent5 2 115" xfId="4019"/>
    <cellStyle name="60% - Accent5 2 116" xfId="4020"/>
    <cellStyle name="60% - Accent5 2 117" xfId="4021"/>
    <cellStyle name="60% - Accent5 2 118" xfId="4022"/>
    <cellStyle name="60% - Accent5 2 119" xfId="4023"/>
    <cellStyle name="60% - Accent5 2 12" xfId="4024"/>
    <cellStyle name="60% - Accent5 2 120" xfId="4025"/>
    <cellStyle name="60% - Accent5 2 121" xfId="4026"/>
    <cellStyle name="60% - Accent5 2 122" xfId="4027"/>
    <cellStyle name="60% - Accent5 2 123" xfId="4028"/>
    <cellStyle name="60% - Accent5 2 124" xfId="4029"/>
    <cellStyle name="60% - Accent5 2 125" xfId="4030"/>
    <cellStyle name="60% - Accent5 2 126" xfId="4031"/>
    <cellStyle name="60% - Accent5 2 127" xfId="4032"/>
    <cellStyle name="60% - Accent5 2 128" xfId="4033"/>
    <cellStyle name="60% - Accent5 2 129" xfId="4034"/>
    <cellStyle name="60% - Accent5 2 13" xfId="4035"/>
    <cellStyle name="60% - Accent5 2 130" xfId="4036"/>
    <cellStyle name="60% - Accent5 2 131" xfId="4037"/>
    <cellStyle name="60% - Accent5 2 132" xfId="4038"/>
    <cellStyle name="60% - Accent5 2 133" xfId="4039"/>
    <cellStyle name="60% - Accent5 2 14" xfId="4040"/>
    <cellStyle name="60% - Accent5 2 15" xfId="4041"/>
    <cellStyle name="60% - Accent5 2 16" xfId="4042"/>
    <cellStyle name="60% - Accent5 2 17" xfId="4043"/>
    <cellStyle name="60% - Accent5 2 18" xfId="4044"/>
    <cellStyle name="60% - Accent5 2 19" xfId="4045"/>
    <cellStyle name="60% - Accent5 2 2" xfId="4046"/>
    <cellStyle name="60% - Accent5 2 2 2" xfId="4047"/>
    <cellStyle name="60% - Accent5 2 20" xfId="4048"/>
    <cellStyle name="60% - Accent5 2 21" xfId="4049"/>
    <cellStyle name="60% - Accent5 2 22" xfId="4050"/>
    <cellStyle name="60% - Accent5 2 23" xfId="4051"/>
    <cellStyle name="60% - Accent5 2 24" xfId="4052"/>
    <cellStyle name="60% - Accent5 2 25" xfId="4053"/>
    <cellStyle name="60% - Accent5 2 26" xfId="4054"/>
    <cellStyle name="60% - Accent5 2 27" xfId="4055"/>
    <cellStyle name="60% - Accent5 2 28" xfId="4056"/>
    <cellStyle name="60% - Accent5 2 29" xfId="4057"/>
    <cellStyle name="60% - Accent5 2 3" xfId="4058"/>
    <cellStyle name="60% - Accent5 2 3 2" xfId="4059"/>
    <cellStyle name="60% - Accent5 2 3 3" xfId="11898"/>
    <cellStyle name="60% - Accent5 2 30" xfId="4060"/>
    <cellStyle name="60% - Accent5 2 31" xfId="4061"/>
    <cellStyle name="60% - Accent5 2 32" xfId="4062"/>
    <cellStyle name="60% - Accent5 2 33" xfId="4063"/>
    <cellStyle name="60% - Accent5 2 34" xfId="4064"/>
    <cellStyle name="60% - Accent5 2 35" xfId="4065"/>
    <cellStyle name="60% - Accent5 2 36" xfId="4066"/>
    <cellStyle name="60% - Accent5 2 37" xfId="4067"/>
    <cellStyle name="60% - Accent5 2 38" xfId="4068"/>
    <cellStyle name="60% - Accent5 2 39" xfId="4069"/>
    <cellStyle name="60% - Accent5 2 4" xfId="4070"/>
    <cellStyle name="60% - Accent5 2 4 2" xfId="4071"/>
    <cellStyle name="60% - Accent5 2 4 3" xfId="11899"/>
    <cellStyle name="60% - Accent5 2 40" xfId="4072"/>
    <cellStyle name="60% - Accent5 2 41" xfId="4073"/>
    <cellStyle name="60% - Accent5 2 42" xfId="4074"/>
    <cellStyle name="60% - Accent5 2 43" xfId="4075"/>
    <cellStyle name="60% - Accent5 2 44" xfId="4076"/>
    <cellStyle name="60% - Accent5 2 45" xfId="4077"/>
    <cellStyle name="60% - Accent5 2 46" xfId="4078"/>
    <cellStyle name="60% - Accent5 2 47" xfId="4079"/>
    <cellStyle name="60% - Accent5 2 48" xfId="4080"/>
    <cellStyle name="60% - Accent5 2 49" xfId="4081"/>
    <cellStyle name="60% - Accent5 2 5" xfId="4082"/>
    <cellStyle name="60% - Accent5 2 5 2" xfId="4083"/>
    <cellStyle name="60% - Accent5 2 5 3" xfId="11900"/>
    <cellStyle name="60% - Accent5 2 50" xfId="4084"/>
    <cellStyle name="60% - Accent5 2 51" xfId="4085"/>
    <cellStyle name="60% - Accent5 2 52" xfId="4086"/>
    <cellStyle name="60% - Accent5 2 53" xfId="4087"/>
    <cellStyle name="60% - Accent5 2 54" xfId="4088"/>
    <cellStyle name="60% - Accent5 2 55" xfId="4089"/>
    <cellStyle name="60% - Accent5 2 56" xfId="4090"/>
    <cellStyle name="60% - Accent5 2 57" xfId="4091"/>
    <cellStyle name="60% - Accent5 2 58" xfId="4092"/>
    <cellStyle name="60% - Accent5 2 59" xfId="4093"/>
    <cellStyle name="60% - Accent5 2 6" xfId="4094"/>
    <cellStyle name="60% - Accent5 2 6 2" xfId="4095"/>
    <cellStyle name="60% - Accent5 2 6 3" xfId="11901"/>
    <cellStyle name="60% - Accent5 2 60" xfId="4096"/>
    <cellStyle name="60% - Accent5 2 61" xfId="4097"/>
    <cellStyle name="60% - Accent5 2 62" xfId="4098"/>
    <cellStyle name="60% - Accent5 2 63" xfId="4099"/>
    <cellStyle name="60% - Accent5 2 64" xfId="4100"/>
    <cellStyle name="60% - Accent5 2 65" xfId="4101"/>
    <cellStyle name="60% - Accent5 2 66" xfId="4102"/>
    <cellStyle name="60% - Accent5 2 67" xfId="4103"/>
    <cellStyle name="60% - Accent5 2 68" xfId="4104"/>
    <cellStyle name="60% - Accent5 2 69" xfId="4105"/>
    <cellStyle name="60% - Accent5 2 7" xfId="4106"/>
    <cellStyle name="60% - Accent5 2 7 2" xfId="4107"/>
    <cellStyle name="60% - Accent5 2 7 3" xfId="11902"/>
    <cellStyle name="60% - Accent5 2 70" xfId="4108"/>
    <cellStyle name="60% - Accent5 2 71" xfId="4109"/>
    <cellStyle name="60% - Accent5 2 72" xfId="4110"/>
    <cellStyle name="60% - Accent5 2 73" xfId="4111"/>
    <cellStyle name="60% - Accent5 2 74" xfId="4112"/>
    <cellStyle name="60% - Accent5 2 75" xfId="4113"/>
    <cellStyle name="60% - Accent5 2 76" xfId="4114"/>
    <cellStyle name="60% - Accent5 2 77" xfId="4115"/>
    <cellStyle name="60% - Accent5 2 78" xfId="4116"/>
    <cellStyle name="60% - Accent5 2 79" xfId="4117"/>
    <cellStyle name="60% - Accent5 2 8" xfId="4118"/>
    <cellStyle name="60% - Accent5 2 8 2" xfId="4119"/>
    <cellStyle name="60% - Accent5 2 8 3" xfId="11903"/>
    <cellStyle name="60% - Accent5 2 80" xfId="4120"/>
    <cellStyle name="60% - Accent5 2 81" xfId="4121"/>
    <cellStyle name="60% - Accent5 2 82" xfId="4122"/>
    <cellStyle name="60% - Accent5 2 83" xfId="4123"/>
    <cellStyle name="60% - Accent5 2 84" xfId="4124"/>
    <cellStyle name="60% - Accent5 2 85" xfId="4125"/>
    <cellStyle name="60% - Accent5 2 86" xfId="4126"/>
    <cellStyle name="60% - Accent5 2 87" xfId="4127"/>
    <cellStyle name="60% - Accent5 2 88" xfId="4128"/>
    <cellStyle name="60% - Accent5 2 89" xfId="4129"/>
    <cellStyle name="60% - Accent5 2 9" xfId="4130"/>
    <cellStyle name="60% - Accent5 2 90" xfId="4131"/>
    <cellStyle name="60% - Accent5 2 91" xfId="4132"/>
    <cellStyle name="60% - Accent5 2 92" xfId="4133"/>
    <cellStyle name="60% - Accent5 2 93" xfId="4134"/>
    <cellStyle name="60% - Accent5 2 94" xfId="4135"/>
    <cellStyle name="60% - Accent5 2 95" xfId="4136"/>
    <cellStyle name="60% - Accent5 2 96" xfId="4137"/>
    <cellStyle name="60% - Accent5 2 97" xfId="4138"/>
    <cellStyle name="60% - Accent5 2 98" xfId="4139"/>
    <cellStyle name="60% - Accent5 2 99" xfId="4140"/>
    <cellStyle name="60% - Accent5 3" xfId="4141"/>
    <cellStyle name="60% - Accent5 3 2" xfId="4142"/>
    <cellStyle name="60% - Accent5 3 2 2" xfId="4143"/>
    <cellStyle name="60% - Accent5 3 2 3" xfId="11905"/>
    <cellStyle name="60% - Accent5 3 3" xfId="4144"/>
    <cellStyle name="60% - Accent5 3 3 2" xfId="11906"/>
    <cellStyle name="60% - Accent5 3 4" xfId="4145"/>
    <cellStyle name="60% - Accent5 3 4 2" xfId="11907"/>
    <cellStyle name="60% - Accent5 3 5" xfId="4146"/>
    <cellStyle name="60% - Accent5 3 5 2" xfId="11908"/>
    <cellStyle name="60% - Accent5 3 6" xfId="4147"/>
    <cellStyle name="60% - Accent5 3 7" xfId="11904"/>
    <cellStyle name="60% - Accent5 4" xfId="4148"/>
    <cellStyle name="60% - Accent5 4 2" xfId="4149"/>
    <cellStyle name="60% - Accent5 4 2 2" xfId="11910"/>
    <cellStyle name="60% - Accent5 4 3" xfId="4150"/>
    <cellStyle name="60% - Accent5 4 3 2" xfId="11911"/>
    <cellStyle name="60% - Accent5 4 4" xfId="4151"/>
    <cellStyle name="60% - Accent5 4 4 2" xfId="11912"/>
    <cellStyle name="60% - Accent5 4 5" xfId="4152"/>
    <cellStyle name="60% - Accent5 4 5 2" xfId="11913"/>
    <cellStyle name="60% - Accent5 4 6" xfId="4153"/>
    <cellStyle name="60% - Accent5 4 7" xfId="11909"/>
    <cellStyle name="60% - Accent5 5" xfId="4154"/>
    <cellStyle name="60% - Accent5 5 2" xfId="4155"/>
    <cellStyle name="60% - Accent5 5 3" xfId="11914"/>
    <cellStyle name="60% - Accent5 6" xfId="4156"/>
    <cellStyle name="60% - Accent5 6 2" xfId="4157"/>
    <cellStyle name="60% - Accent5 6 3" xfId="11915"/>
    <cellStyle name="60% - Accent5 7" xfId="4158"/>
    <cellStyle name="60% - Accent5 7 2" xfId="4159"/>
    <cellStyle name="60% - Accent5 7 3" xfId="11916"/>
    <cellStyle name="60% - Accent5 8" xfId="4160"/>
    <cellStyle name="60% - Accent5 8 2" xfId="4161"/>
    <cellStyle name="60% - Accent5 8 3" xfId="11917"/>
    <cellStyle name="60% - Accent5 9" xfId="4162"/>
    <cellStyle name="60% - Accent5 9 2" xfId="4163"/>
    <cellStyle name="60% - Accent5 9 3" xfId="4164"/>
    <cellStyle name="60% - Accent5 9 4" xfId="11918"/>
    <cellStyle name="60% - Accent6 10" xfId="4165"/>
    <cellStyle name="60% - Accent6 10 2" xfId="4166"/>
    <cellStyle name="60% - Accent6 11" xfId="4167"/>
    <cellStyle name="60% - Accent6 11 2" xfId="4168"/>
    <cellStyle name="60% - Accent6 2" xfId="4169"/>
    <cellStyle name="60% - Accent6 2 10" xfId="4170"/>
    <cellStyle name="60% - Accent6 2 100" xfId="4171"/>
    <cellStyle name="60% - Accent6 2 101" xfId="4172"/>
    <cellStyle name="60% - Accent6 2 102" xfId="4173"/>
    <cellStyle name="60% - Accent6 2 103" xfId="4174"/>
    <cellStyle name="60% - Accent6 2 104" xfId="4175"/>
    <cellStyle name="60% - Accent6 2 105" xfId="4176"/>
    <cellStyle name="60% - Accent6 2 106" xfId="4177"/>
    <cellStyle name="60% - Accent6 2 107" xfId="4178"/>
    <cellStyle name="60% - Accent6 2 108" xfId="4179"/>
    <cellStyle name="60% - Accent6 2 109" xfId="4180"/>
    <cellStyle name="60% - Accent6 2 11" xfId="4181"/>
    <cellStyle name="60% - Accent6 2 110" xfId="4182"/>
    <cellStyle name="60% - Accent6 2 111" xfId="4183"/>
    <cellStyle name="60% - Accent6 2 112" xfId="4184"/>
    <cellStyle name="60% - Accent6 2 113" xfId="4185"/>
    <cellStyle name="60% - Accent6 2 114" xfId="4186"/>
    <cellStyle name="60% - Accent6 2 115" xfId="4187"/>
    <cellStyle name="60% - Accent6 2 116" xfId="4188"/>
    <cellStyle name="60% - Accent6 2 117" xfId="4189"/>
    <cellStyle name="60% - Accent6 2 118" xfId="4190"/>
    <cellStyle name="60% - Accent6 2 119" xfId="4191"/>
    <cellStyle name="60% - Accent6 2 12" xfId="4192"/>
    <cellStyle name="60% - Accent6 2 120" xfId="4193"/>
    <cellStyle name="60% - Accent6 2 121" xfId="4194"/>
    <cellStyle name="60% - Accent6 2 122" xfId="4195"/>
    <cellStyle name="60% - Accent6 2 123" xfId="4196"/>
    <cellStyle name="60% - Accent6 2 124" xfId="4197"/>
    <cellStyle name="60% - Accent6 2 125" xfId="4198"/>
    <cellStyle name="60% - Accent6 2 126" xfId="4199"/>
    <cellStyle name="60% - Accent6 2 127" xfId="4200"/>
    <cellStyle name="60% - Accent6 2 128" xfId="4201"/>
    <cellStyle name="60% - Accent6 2 129" xfId="4202"/>
    <cellStyle name="60% - Accent6 2 13" xfId="4203"/>
    <cellStyle name="60% - Accent6 2 130" xfId="4204"/>
    <cellStyle name="60% - Accent6 2 131" xfId="4205"/>
    <cellStyle name="60% - Accent6 2 132" xfId="4206"/>
    <cellStyle name="60% - Accent6 2 133" xfId="4207"/>
    <cellStyle name="60% - Accent6 2 134" xfId="11919"/>
    <cellStyle name="60% - Accent6 2 14" xfId="4208"/>
    <cellStyle name="60% - Accent6 2 15" xfId="4209"/>
    <cellStyle name="60% - Accent6 2 16" xfId="4210"/>
    <cellStyle name="60% - Accent6 2 17" xfId="4211"/>
    <cellStyle name="60% - Accent6 2 18" xfId="4212"/>
    <cellStyle name="60% - Accent6 2 19" xfId="4213"/>
    <cellStyle name="60% - Accent6 2 2" xfId="4214"/>
    <cellStyle name="60% - Accent6 2 2 2" xfId="4215"/>
    <cellStyle name="60% - Accent6 2 2 3" xfId="11920"/>
    <cellStyle name="60% - Accent6 2 20" xfId="4216"/>
    <cellStyle name="60% - Accent6 2 21" xfId="4217"/>
    <cellStyle name="60% - Accent6 2 22" xfId="4218"/>
    <cellStyle name="60% - Accent6 2 23" xfId="4219"/>
    <cellStyle name="60% - Accent6 2 24" xfId="4220"/>
    <cellStyle name="60% - Accent6 2 25" xfId="4221"/>
    <cellStyle name="60% - Accent6 2 26" xfId="4222"/>
    <cellStyle name="60% - Accent6 2 27" xfId="4223"/>
    <cellStyle name="60% - Accent6 2 28" xfId="4224"/>
    <cellStyle name="60% - Accent6 2 29" xfId="4225"/>
    <cellStyle name="60% - Accent6 2 3" xfId="4226"/>
    <cellStyle name="60% - Accent6 2 3 2" xfId="4227"/>
    <cellStyle name="60% - Accent6 2 3 3" xfId="11921"/>
    <cellStyle name="60% - Accent6 2 30" xfId="4228"/>
    <cellStyle name="60% - Accent6 2 31" xfId="4229"/>
    <cellStyle name="60% - Accent6 2 32" xfId="4230"/>
    <cellStyle name="60% - Accent6 2 33" xfId="4231"/>
    <cellStyle name="60% - Accent6 2 34" xfId="4232"/>
    <cellStyle name="60% - Accent6 2 35" xfId="4233"/>
    <cellStyle name="60% - Accent6 2 36" xfId="4234"/>
    <cellStyle name="60% - Accent6 2 37" xfId="4235"/>
    <cellStyle name="60% - Accent6 2 38" xfId="4236"/>
    <cellStyle name="60% - Accent6 2 39" xfId="4237"/>
    <cellStyle name="60% - Accent6 2 4" xfId="4238"/>
    <cellStyle name="60% - Accent6 2 4 2" xfId="4239"/>
    <cellStyle name="60% - Accent6 2 4 3" xfId="11922"/>
    <cellStyle name="60% - Accent6 2 40" xfId="4240"/>
    <cellStyle name="60% - Accent6 2 41" xfId="4241"/>
    <cellStyle name="60% - Accent6 2 42" xfId="4242"/>
    <cellStyle name="60% - Accent6 2 43" xfId="4243"/>
    <cellStyle name="60% - Accent6 2 44" xfId="4244"/>
    <cellStyle name="60% - Accent6 2 45" xfId="4245"/>
    <cellStyle name="60% - Accent6 2 46" xfId="4246"/>
    <cellStyle name="60% - Accent6 2 47" xfId="4247"/>
    <cellStyle name="60% - Accent6 2 48" xfId="4248"/>
    <cellStyle name="60% - Accent6 2 49" xfId="4249"/>
    <cellStyle name="60% - Accent6 2 5" xfId="4250"/>
    <cellStyle name="60% - Accent6 2 5 2" xfId="4251"/>
    <cellStyle name="60% - Accent6 2 5 3" xfId="11923"/>
    <cellStyle name="60% - Accent6 2 50" xfId="4252"/>
    <cellStyle name="60% - Accent6 2 51" xfId="4253"/>
    <cellStyle name="60% - Accent6 2 52" xfId="4254"/>
    <cellStyle name="60% - Accent6 2 53" xfId="4255"/>
    <cellStyle name="60% - Accent6 2 54" xfId="4256"/>
    <cellStyle name="60% - Accent6 2 55" xfId="4257"/>
    <cellStyle name="60% - Accent6 2 56" xfId="4258"/>
    <cellStyle name="60% - Accent6 2 57" xfId="4259"/>
    <cellStyle name="60% - Accent6 2 58" xfId="4260"/>
    <cellStyle name="60% - Accent6 2 59" xfId="4261"/>
    <cellStyle name="60% - Accent6 2 6" xfId="4262"/>
    <cellStyle name="60% - Accent6 2 6 2" xfId="4263"/>
    <cellStyle name="60% - Accent6 2 6 3" xfId="11924"/>
    <cellStyle name="60% - Accent6 2 60" xfId="4264"/>
    <cellStyle name="60% - Accent6 2 61" xfId="4265"/>
    <cellStyle name="60% - Accent6 2 62" xfId="4266"/>
    <cellStyle name="60% - Accent6 2 63" xfId="4267"/>
    <cellStyle name="60% - Accent6 2 64" xfId="4268"/>
    <cellStyle name="60% - Accent6 2 65" xfId="4269"/>
    <cellStyle name="60% - Accent6 2 66" xfId="4270"/>
    <cellStyle name="60% - Accent6 2 67" xfId="4271"/>
    <cellStyle name="60% - Accent6 2 68" xfId="4272"/>
    <cellStyle name="60% - Accent6 2 69" xfId="4273"/>
    <cellStyle name="60% - Accent6 2 7" xfId="4274"/>
    <cellStyle name="60% - Accent6 2 7 2" xfId="4275"/>
    <cellStyle name="60% - Accent6 2 7 3" xfId="11925"/>
    <cellStyle name="60% - Accent6 2 70" xfId="4276"/>
    <cellStyle name="60% - Accent6 2 71" xfId="4277"/>
    <cellStyle name="60% - Accent6 2 72" xfId="4278"/>
    <cellStyle name="60% - Accent6 2 73" xfId="4279"/>
    <cellStyle name="60% - Accent6 2 74" xfId="4280"/>
    <cellStyle name="60% - Accent6 2 75" xfId="4281"/>
    <cellStyle name="60% - Accent6 2 76" xfId="4282"/>
    <cellStyle name="60% - Accent6 2 77" xfId="4283"/>
    <cellStyle name="60% - Accent6 2 78" xfId="4284"/>
    <cellStyle name="60% - Accent6 2 79" xfId="4285"/>
    <cellStyle name="60% - Accent6 2 8" xfId="4286"/>
    <cellStyle name="60% - Accent6 2 8 2" xfId="4287"/>
    <cellStyle name="60% - Accent6 2 8 3" xfId="11926"/>
    <cellStyle name="60% - Accent6 2 80" xfId="4288"/>
    <cellStyle name="60% - Accent6 2 81" xfId="4289"/>
    <cellStyle name="60% - Accent6 2 82" xfId="4290"/>
    <cellStyle name="60% - Accent6 2 83" xfId="4291"/>
    <cellStyle name="60% - Accent6 2 84" xfId="4292"/>
    <cellStyle name="60% - Accent6 2 85" xfId="4293"/>
    <cellStyle name="60% - Accent6 2 86" xfId="4294"/>
    <cellStyle name="60% - Accent6 2 87" xfId="4295"/>
    <cellStyle name="60% - Accent6 2 88" xfId="4296"/>
    <cellStyle name="60% - Accent6 2 89" xfId="4297"/>
    <cellStyle name="60% - Accent6 2 9" xfId="4298"/>
    <cellStyle name="60% - Accent6 2 90" xfId="4299"/>
    <cellStyle name="60% - Accent6 2 91" xfId="4300"/>
    <cellStyle name="60% - Accent6 2 92" xfId="4301"/>
    <cellStyle name="60% - Accent6 2 93" xfId="4302"/>
    <cellStyle name="60% - Accent6 2 94" xfId="4303"/>
    <cellStyle name="60% - Accent6 2 95" xfId="4304"/>
    <cellStyle name="60% - Accent6 2 96" xfId="4305"/>
    <cellStyle name="60% - Accent6 2 97" xfId="4306"/>
    <cellStyle name="60% - Accent6 2 98" xfId="4307"/>
    <cellStyle name="60% - Accent6 2 99" xfId="4308"/>
    <cellStyle name="60% - Accent6 3" xfId="4309"/>
    <cellStyle name="60% - Accent6 3 2" xfId="4310"/>
    <cellStyle name="60% - Accent6 3 2 2" xfId="4311"/>
    <cellStyle name="60% - Accent6 3 2 3" xfId="11928"/>
    <cellStyle name="60% - Accent6 3 3" xfId="4312"/>
    <cellStyle name="60% - Accent6 3 3 2" xfId="11929"/>
    <cellStyle name="60% - Accent6 3 4" xfId="4313"/>
    <cellStyle name="60% - Accent6 3 4 2" xfId="11930"/>
    <cellStyle name="60% - Accent6 3 5" xfId="4314"/>
    <cellStyle name="60% - Accent6 3 5 2" xfId="11931"/>
    <cellStyle name="60% - Accent6 3 6" xfId="4315"/>
    <cellStyle name="60% - Accent6 3 7" xfId="11927"/>
    <cellStyle name="60% - Accent6 4" xfId="4316"/>
    <cellStyle name="60% - Accent6 4 2" xfId="4317"/>
    <cellStyle name="60% - Accent6 4 2 2" xfId="11933"/>
    <cellStyle name="60% - Accent6 4 3" xfId="4318"/>
    <cellStyle name="60% - Accent6 4 3 2" xfId="11934"/>
    <cellStyle name="60% - Accent6 4 4" xfId="4319"/>
    <cellStyle name="60% - Accent6 4 4 2" xfId="11935"/>
    <cellStyle name="60% - Accent6 4 5" xfId="4320"/>
    <cellStyle name="60% - Accent6 4 5 2" xfId="11936"/>
    <cellStyle name="60% - Accent6 4 6" xfId="4321"/>
    <cellStyle name="60% - Accent6 4 7" xfId="11932"/>
    <cellStyle name="60% - Accent6 5" xfId="4322"/>
    <cellStyle name="60% - Accent6 5 2" xfId="4323"/>
    <cellStyle name="60% - Accent6 5 3" xfId="11937"/>
    <cellStyle name="60% - Accent6 6" xfId="4324"/>
    <cellStyle name="60% - Accent6 6 2" xfId="4325"/>
    <cellStyle name="60% - Accent6 6 3" xfId="11938"/>
    <cellStyle name="60% - Accent6 7" xfId="4326"/>
    <cellStyle name="60% - Accent6 7 2" xfId="4327"/>
    <cellStyle name="60% - Accent6 7 3" xfId="11939"/>
    <cellStyle name="60% - Accent6 8" xfId="4328"/>
    <cellStyle name="60% - Accent6 8 2" xfId="4329"/>
    <cellStyle name="60% - Accent6 8 3" xfId="11940"/>
    <cellStyle name="60% - Accent6 9" xfId="4330"/>
    <cellStyle name="60% - Accent6 9 2" xfId="4331"/>
    <cellStyle name="60% - Accent6 9 3" xfId="4332"/>
    <cellStyle name="60% - Accent6 9 4" xfId="11941"/>
    <cellStyle name="60% - एक्सेंट1" xfId="4333"/>
    <cellStyle name="60% - एक्सेंट1 2" xfId="11942"/>
    <cellStyle name="60% - एक्सेंट2" xfId="4334"/>
    <cellStyle name="60% - एक्सेंट2 2" xfId="11943"/>
    <cellStyle name="60% - एक्सेंट3" xfId="4335"/>
    <cellStyle name="60% - एक्सेंट3 2" xfId="11944"/>
    <cellStyle name="60% - एक्सेंट4" xfId="4336"/>
    <cellStyle name="60% - एक्सेंट4 2" xfId="11945"/>
    <cellStyle name="60% - एक्सेंट5" xfId="4337"/>
    <cellStyle name="60% - एक्सेंट5 2" xfId="11946"/>
    <cellStyle name="60% - एक्सेंट6" xfId="4338"/>
    <cellStyle name="60% - एक्सेंट6 2" xfId="11947"/>
    <cellStyle name="75" xfId="4339"/>
    <cellStyle name="75 2" xfId="4340"/>
    <cellStyle name="75 2 2" xfId="11949"/>
    <cellStyle name="75 3" xfId="11948"/>
    <cellStyle name="Accent1 10" xfId="4341"/>
    <cellStyle name="Accent1 10 2" xfId="4342"/>
    <cellStyle name="Accent1 11" xfId="4343"/>
    <cellStyle name="Accent1 11 2" xfId="4344"/>
    <cellStyle name="Accent1 2" xfId="4345"/>
    <cellStyle name="Accent1 2 10" xfId="4346"/>
    <cellStyle name="Accent1 2 100" xfId="4347"/>
    <cellStyle name="Accent1 2 101" xfId="4348"/>
    <cellStyle name="Accent1 2 102" xfId="4349"/>
    <cellStyle name="Accent1 2 103" xfId="4350"/>
    <cellStyle name="Accent1 2 104" xfId="4351"/>
    <cellStyle name="Accent1 2 105" xfId="4352"/>
    <cellStyle name="Accent1 2 106" xfId="4353"/>
    <cellStyle name="Accent1 2 107" xfId="4354"/>
    <cellStyle name="Accent1 2 108" xfId="4355"/>
    <cellStyle name="Accent1 2 109" xfId="4356"/>
    <cellStyle name="Accent1 2 11" xfId="4357"/>
    <cellStyle name="Accent1 2 110" xfId="4358"/>
    <cellStyle name="Accent1 2 111" xfId="4359"/>
    <cellStyle name="Accent1 2 112" xfId="4360"/>
    <cellStyle name="Accent1 2 113" xfId="4361"/>
    <cellStyle name="Accent1 2 114" xfId="4362"/>
    <cellStyle name="Accent1 2 115" xfId="4363"/>
    <cellStyle name="Accent1 2 116" xfId="4364"/>
    <cellStyle name="Accent1 2 117" xfId="4365"/>
    <cellStyle name="Accent1 2 118" xfId="4366"/>
    <cellStyle name="Accent1 2 119" xfId="4367"/>
    <cellStyle name="Accent1 2 12" xfId="4368"/>
    <cellStyle name="Accent1 2 120" xfId="4369"/>
    <cellStyle name="Accent1 2 121" xfId="4370"/>
    <cellStyle name="Accent1 2 122" xfId="4371"/>
    <cellStyle name="Accent1 2 123" xfId="4372"/>
    <cellStyle name="Accent1 2 124" xfId="4373"/>
    <cellStyle name="Accent1 2 125" xfId="4374"/>
    <cellStyle name="Accent1 2 126" xfId="4375"/>
    <cellStyle name="Accent1 2 127" xfId="4376"/>
    <cellStyle name="Accent1 2 128" xfId="4377"/>
    <cellStyle name="Accent1 2 129" xfId="4378"/>
    <cellStyle name="Accent1 2 13" xfId="4379"/>
    <cellStyle name="Accent1 2 130" xfId="4380"/>
    <cellStyle name="Accent1 2 131" xfId="4381"/>
    <cellStyle name="Accent1 2 132" xfId="4382"/>
    <cellStyle name="Accent1 2 133" xfId="4383"/>
    <cellStyle name="Accent1 2 134" xfId="11950"/>
    <cellStyle name="Accent1 2 14" xfId="4384"/>
    <cellStyle name="Accent1 2 15" xfId="4385"/>
    <cellStyle name="Accent1 2 16" xfId="4386"/>
    <cellStyle name="Accent1 2 17" xfId="4387"/>
    <cellStyle name="Accent1 2 18" xfId="4388"/>
    <cellStyle name="Accent1 2 19" xfId="4389"/>
    <cellStyle name="Accent1 2 2" xfId="4390"/>
    <cellStyle name="Accent1 2 2 2" xfId="4391"/>
    <cellStyle name="Accent1 2 2 3" xfId="11951"/>
    <cellStyle name="Accent1 2 20" xfId="4392"/>
    <cellStyle name="Accent1 2 21" xfId="4393"/>
    <cellStyle name="Accent1 2 22" xfId="4394"/>
    <cellStyle name="Accent1 2 23" xfId="4395"/>
    <cellStyle name="Accent1 2 24" xfId="4396"/>
    <cellStyle name="Accent1 2 25" xfId="4397"/>
    <cellStyle name="Accent1 2 26" xfId="4398"/>
    <cellStyle name="Accent1 2 27" xfId="4399"/>
    <cellStyle name="Accent1 2 28" xfId="4400"/>
    <cellStyle name="Accent1 2 29" xfId="4401"/>
    <cellStyle name="Accent1 2 3" xfId="4402"/>
    <cellStyle name="Accent1 2 3 2" xfId="4403"/>
    <cellStyle name="Accent1 2 3 3" xfId="11952"/>
    <cellStyle name="Accent1 2 30" xfId="4404"/>
    <cellStyle name="Accent1 2 31" xfId="4405"/>
    <cellStyle name="Accent1 2 32" xfId="4406"/>
    <cellStyle name="Accent1 2 33" xfId="4407"/>
    <cellStyle name="Accent1 2 34" xfId="4408"/>
    <cellStyle name="Accent1 2 35" xfId="4409"/>
    <cellStyle name="Accent1 2 36" xfId="4410"/>
    <cellStyle name="Accent1 2 37" xfId="4411"/>
    <cellStyle name="Accent1 2 38" xfId="4412"/>
    <cellStyle name="Accent1 2 39" xfId="4413"/>
    <cellStyle name="Accent1 2 4" xfId="4414"/>
    <cellStyle name="Accent1 2 4 2" xfId="4415"/>
    <cellStyle name="Accent1 2 4 3" xfId="11953"/>
    <cellStyle name="Accent1 2 40" xfId="4416"/>
    <cellStyle name="Accent1 2 41" xfId="4417"/>
    <cellStyle name="Accent1 2 42" xfId="4418"/>
    <cellStyle name="Accent1 2 43" xfId="4419"/>
    <cellStyle name="Accent1 2 44" xfId="4420"/>
    <cellStyle name="Accent1 2 45" xfId="4421"/>
    <cellStyle name="Accent1 2 46" xfId="4422"/>
    <cellStyle name="Accent1 2 47" xfId="4423"/>
    <cellStyle name="Accent1 2 48" xfId="4424"/>
    <cellStyle name="Accent1 2 49" xfId="4425"/>
    <cellStyle name="Accent1 2 5" xfId="4426"/>
    <cellStyle name="Accent1 2 5 2" xfId="4427"/>
    <cellStyle name="Accent1 2 5 3" xfId="11954"/>
    <cellStyle name="Accent1 2 50" xfId="4428"/>
    <cellStyle name="Accent1 2 51" xfId="4429"/>
    <cellStyle name="Accent1 2 52" xfId="4430"/>
    <cellStyle name="Accent1 2 53" xfId="4431"/>
    <cellStyle name="Accent1 2 54" xfId="4432"/>
    <cellStyle name="Accent1 2 55" xfId="4433"/>
    <cellStyle name="Accent1 2 56" xfId="4434"/>
    <cellStyle name="Accent1 2 57" xfId="4435"/>
    <cellStyle name="Accent1 2 58" xfId="4436"/>
    <cellStyle name="Accent1 2 59" xfId="4437"/>
    <cellStyle name="Accent1 2 6" xfId="4438"/>
    <cellStyle name="Accent1 2 6 2" xfId="4439"/>
    <cellStyle name="Accent1 2 6 3" xfId="11955"/>
    <cellStyle name="Accent1 2 60" xfId="4440"/>
    <cellStyle name="Accent1 2 61" xfId="4441"/>
    <cellStyle name="Accent1 2 62" xfId="4442"/>
    <cellStyle name="Accent1 2 63" xfId="4443"/>
    <cellStyle name="Accent1 2 64" xfId="4444"/>
    <cellStyle name="Accent1 2 65" xfId="4445"/>
    <cellStyle name="Accent1 2 66" xfId="4446"/>
    <cellStyle name="Accent1 2 67" xfId="4447"/>
    <cellStyle name="Accent1 2 68" xfId="4448"/>
    <cellStyle name="Accent1 2 69" xfId="4449"/>
    <cellStyle name="Accent1 2 7" xfId="4450"/>
    <cellStyle name="Accent1 2 7 2" xfId="4451"/>
    <cellStyle name="Accent1 2 7 3" xfId="11956"/>
    <cellStyle name="Accent1 2 70" xfId="4452"/>
    <cellStyle name="Accent1 2 71" xfId="4453"/>
    <cellStyle name="Accent1 2 72" xfId="4454"/>
    <cellStyle name="Accent1 2 73" xfId="4455"/>
    <cellStyle name="Accent1 2 74" xfId="4456"/>
    <cellStyle name="Accent1 2 75" xfId="4457"/>
    <cellStyle name="Accent1 2 76" xfId="4458"/>
    <cellStyle name="Accent1 2 77" xfId="4459"/>
    <cellStyle name="Accent1 2 78" xfId="4460"/>
    <cellStyle name="Accent1 2 79" xfId="4461"/>
    <cellStyle name="Accent1 2 8" xfId="4462"/>
    <cellStyle name="Accent1 2 8 2" xfId="4463"/>
    <cellStyle name="Accent1 2 8 3" xfId="11957"/>
    <cellStyle name="Accent1 2 80" xfId="4464"/>
    <cellStyle name="Accent1 2 81" xfId="4465"/>
    <cellStyle name="Accent1 2 82" xfId="4466"/>
    <cellStyle name="Accent1 2 83" xfId="4467"/>
    <cellStyle name="Accent1 2 84" xfId="4468"/>
    <cellStyle name="Accent1 2 85" xfId="4469"/>
    <cellStyle name="Accent1 2 86" xfId="4470"/>
    <cellStyle name="Accent1 2 87" xfId="4471"/>
    <cellStyle name="Accent1 2 88" xfId="4472"/>
    <cellStyle name="Accent1 2 89" xfId="4473"/>
    <cellStyle name="Accent1 2 9" xfId="4474"/>
    <cellStyle name="Accent1 2 90" xfId="4475"/>
    <cellStyle name="Accent1 2 91" xfId="4476"/>
    <cellStyle name="Accent1 2 92" xfId="4477"/>
    <cellStyle name="Accent1 2 93" xfId="4478"/>
    <cellStyle name="Accent1 2 94" xfId="4479"/>
    <cellStyle name="Accent1 2 95" xfId="4480"/>
    <cellStyle name="Accent1 2 96" xfId="4481"/>
    <cellStyle name="Accent1 2 97" xfId="4482"/>
    <cellStyle name="Accent1 2 98" xfId="4483"/>
    <cellStyle name="Accent1 2 99" xfId="4484"/>
    <cellStyle name="Accent1 3" xfId="4485"/>
    <cellStyle name="Accent1 3 2" xfId="4486"/>
    <cellStyle name="Accent1 3 2 2" xfId="4487"/>
    <cellStyle name="Accent1 3 2 3" xfId="11959"/>
    <cellStyle name="Accent1 3 3" xfId="4488"/>
    <cellStyle name="Accent1 3 3 2" xfId="11960"/>
    <cellStyle name="Accent1 3 4" xfId="4489"/>
    <cellStyle name="Accent1 3 4 2" xfId="11961"/>
    <cellStyle name="Accent1 3 5" xfId="4490"/>
    <cellStyle name="Accent1 3 5 2" xfId="11962"/>
    <cellStyle name="Accent1 3 6" xfId="4491"/>
    <cellStyle name="Accent1 3 7" xfId="11958"/>
    <cellStyle name="Accent1 4" xfId="4492"/>
    <cellStyle name="Accent1 4 2" xfId="4493"/>
    <cellStyle name="Accent1 4 2 2" xfId="11964"/>
    <cellStyle name="Accent1 4 3" xfId="4494"/>
    <cellStyle name="Accent1 4 3 2" xfId="11965"/>
    <cellStyle name="Accent1 4 4" xfId="4495"/>
    <cellStyle name="Accent1 4 4 2" xfId="11966"/>
    <cellStyle name="Accent1 4 5" xfId="4496"/>
    <cellStyle name="Accent1 4 5 2" xfId="11967"/>
    <cellStyle name="Accent1 4 6" xfId="4497"/>
    <cellStyle name="Accent1 4 7" xfId="11963"/>
    <cellStyle name="Accent1 5" xfId="4498"/>
    <cellStyle name="Accent1 5 2" xfId="4499"/>
    <cellStyle name="Accent1 5 3" xfId="11968"/>
    <cellStyle name="Accent1 6" xfId="4500"/>
    <cellStyle name="Accent1 6 2" xfId="4501"/>
    <cellStyle name="Accent1 6 3" xfId="11969"/>
    <cellStyle name="Accent1 7" xfId="4502"/>
    <cellStyle name="Accent1 7 2" xfId="4503"/>
    <cellStyle name="Accent1 7 3" xfId="11970"/>
    <cellStyle name="Accent1 8" xfId="4504"/>
    <cellStyle name="Accent1 8 2" xfId="4505"/>
    <cellStyle name="Accent1 8 3" xfId="11971"/>
    <cellStyle name="Accent1 9" xfId="4506"/>
    <cellStyle name="Accent1 9 2" xfId="4507"/>
    <cellStyle name="Accent1 9 3" xfId="4508"/>
    <cellStyle name="Accent1 9 4" xfId="11972"/>
    <cellStyle name="Accent2 10" xfId="4509"/>
    <cellStyle name="Accent2 10 2" xfId="4510"/>
    <cellStyle name="Accent2 11" xfId="4511"/>
    <cellStyle name="Accent2 11 2" xfId="4512"/>
    <cellStyle name="Accent2 2" xfId="4513"/>
    <cellStyle name="Accent2 2 10" xfId="4514"/>
    <cellStyle name="Accent2 2 100" xfId="4515"/>
    <cellStyle name="Accent2 2 101" xfId="4516"/>
    <cellStyle name="Accent2 2 102" xfId="4517"/>
    <cellStyle name="Accent2 2 103" xfId="4518"/>
    <cellStyle name="Accent2 2 104" xfId="4519"/>
    <cellStyle name="Accent2 2 105" xfId="4520"/>
    <cellStyle name="Accent2 2 106" xfId="4521"/>
    <cellStyle name="Accent2 2 107" xfId="4522"/>
    <cellStyle name="Accent2 2 108" xfId="4523"/>
    <cellStyle name="Accent2 2 109" xfId="4524"/>
    <cellStyle name="Accent2 2 11" xfId="4525"/>
    <cellStyle name="Accent2 2 110" xfId="4526"/>
    <cellStyle name="Accent2 2 111" xfId="4527"/>
    <cellStyle name="Accent2 2 112" xfId="4528"/>
    <cellStyle name="Accent2 2 113" xfId="4529"/>
    <cellStyle name="Accent2 2 114" xfId="4530"/>
    <cellStyle name="Accent2 2 115" xfId="4531"/>
    <cellStyle name="Accent2 2 116" xfId="4532"/>
    <cellStyle name="Accent2 2 117" xfId="4533"/>
    <cellStyle name="Accent2 2 118" xfId="4534"/>
    <cellStyle name="Accent2 2 119" xfId="4535"/>
    <cellStyle name="Accent2 2 12" xfId="4536"/>
    <cellStyle name="Accent2 2 120" xfId="4537"/>
    <cellStyle name="Accent2 2 121" xfId="4538"/>
    <cellStyle name="Accent2 2 122" xfId="4539"/>
    <cellStyle name="Accent2 2 123" xfId="4540"/>
    <cellStyle name="Accent2 2 124" xfId="4541"/>
    <cellStyle name="Accent2 2 125" xfId="4542"/>
    <cellStyle name="Accent2 2 126" xfId="4543"/>
    <cellStyle name="Accent2 2 127" xfId="4544"/>
    <cellStyle name="Accent2 2 128" xfId="4545"/>
    <cellStyle name="Accent2 2 129" xfId="4546"/>
    <cellStyle name="Accent2 2 13" xfId="4547"/>
    <cellStyle name="Accent2 2 130" xfId="4548"/>
    <cellStyle name="Accent2 2 131" xfId="4549"/>
    <cellStyle name="Accent2 2 132" xfId="4550"/>
    <cellStyle name="Accent2 2 133" xfId="4551"/>
    <cellStyle name="Accent2 2 134" xfId="11973"/>
    <cellStyle name="Accent2 2 14" xfId="4552"/>
    <cellStyle name="Accent2 2 15" xfId="4553"/>
    <cellStyle name="Accent2 2 16" xfId="4554"/>
    <cellStyle name="Accent2 2 17" xfId="4555"/>
    <cellStyle name="Accent2 2 18" xfId="4556"/>
    <cellStyle name="Accent2 2 19" xfId="4557"/>
    <cellStyle name="Accent2 2 2" xfId="4558"/>
    <cellStyle name="Accent2 2 2 2" xfId="4559"/>
    <cellStyle name="Accent2 2 2 3" xfId="11974"/>
    <cellStyle name="Accent2 2 20" xfId="4560"/>
    <cellStyle name="Accent2 2 21" xfId="4561"/>
    <cellStyle name="Accent2 2 22" xfId="4562"/>
    <cellStyle name="Accent2 2 23" xfId="4563"/>
    <cellStyle name="Accent2 2 24" xfId="4564"/>
    <cellStyle name="Accent2 2 25" xfId="4565"/>
    <cellStyle name="Accent2 2 26" xfId="4566"/>
    <cellStyle name="Accent2 2 27" xfId="4567"/>
    <cellStyle name="Accent2 2 28" xfId="4568"/>
    <cellStyle name="Accent2 2 29" xfId="4569"/>
    <cellStyle name="Accent2 2 3" xfId="4570"/>
    <cellStyle name="Accent2 2 3 2" xfId="4571"/>
    <cellStyle name="Accent2 2 3 3" xfId="11975"/>
    <cellStyle name="Accent2 2 30" xfId="4572"/>
    <cellStyle name="Accent2 2 31" xfId="4573"/>
    <cellStyle name="Accent2 2 32" xfId="4574"/>
    <cellStyle name="Accent2 2 33" xfId="4575"/>
    <cellStyle name="Accent2 2 34" xfId="4576"/>
    <cellStyle name="Accent2 2 35" xfId="4577"/>
    <cellStyle name="Accent2 2 36" xfId="4578"/>
    <cellStyle name="Accent2 2 37" xfId="4579"/>
    <cellStyle name="Accent2 2 38" xfId="4580"/>
    <cellStyle name="Accent2 2 39" xfId="4581"/>
    <cellStyle name="Accent2 2 4" xfId="4582"/>
    <cellStyle name="Accent2 2 4 2" xfId="4583"/>
    <cellStyle name="Accent2 2 4 3" xfId="11976"/>
    <cellStyle name="Accent2 2 40" xfId="4584"/>
    <cellStyle name="Accent2 2 41" xfId="4585"/>
    <cellStyle name="Accent2 2 42" xfId="4586"/>
    <cellStyle name="Accent2 2 43" xfId="4587"/>
    <cellStyle name="Accent2 2 44" xfId="4588"/>
    <cellStyle name="Accent2 2 45" xfId="4589"/>
    <cellStyle name="Accent2 2 46" xfId="4590"/>
    <cellStyle name="Accent2 2 47" xfId="4591"/>
    <cellStyle name="Accent2 2 48" xfId="4592"/>
    <cellStyle name="Accent2 2 49" xfId="4593"/>
    <cellStyle name="Accent2 2 5" xfId="4594"/>
    <cellStyle name="Accent2 2 5 2" xfId="4595"/>
    <cellStyle name="Accent2 2 5 3" xfId="11977"/>
    <cellStyle name="Accent2 2 50" xfId="4596"/>
    <cellStyle name="Accent2 2 51" xfId="4597"/>
    <cellStyle name="Accent2 2 52" xfId="4598"/>
    <cellStyle name="Accent2 2 53" xfId="4599"/>
    <cellStyle name="Accent2 2 54" xfId="4600"/>
    <cellStyle name="Accent2 2 55" xfId="4601"/>
    <cellStyle name="Accent2 2 56" xfId="4602"/>
    <cellStyle name="Accent2 2 57" xfId="4603"/>
    <cellStyle name="Accent2 2 58" xfId="4604"/>
    <cellStyle name="Accent2 2 59" xfId="4605"/>
    <cellStyle name="Accent2 2 6" xfId="4606"/>
    <cellStyle name="Accent2 2 6 2" xfId="4607"/>
    <cellStyle name="Accent2 2 6 3" xfId="11978"/>
    <cellStyle name="Accent2 2 60" xfId="4608"/>
    <cellStyle name="Accent2 2 61" xfId="4609"/>
    <cellStyle name="Accent2 2 62" xfId="4610"/>
    <cellStyle name="Accent2 2 63" xfId="4611"/>
    <cellStyle name="Accent2 2 64" xfId="4612"/>
    <cellStyle name="Accent2 2 65" xfId="4613"/>
    <cellStyle name="Accent2 2 66" xfId="4614"/>
    <cellStyle name="Accent2 2 67" xfId="4615"/>
    <cellStyle name="Accent2 2 68" xfId="4616"/>
    <cellStyle name="Accent2 2 69" xfId="4617"/>
    <cellStyle name="Accent2 2 7" xfId="4618"/>
    <cellStyle name="Accent2 2 7 2" xfId="4619"/>
    <cellStyle name="Accent2 2 7 3" xfId="11979"/>
    <cellStyle name="Accent2 2 70" xfId="4620"/>
    <cellStyle name="Accent2 2 71" xfId="4621"/>
    <cellStyle name="Accent2 2 72" xfId="4622"/>
    <cellStyle name="Accent2 2 73" xfId="4623"/>
    <cellStyle name="Accent2 2 74" xfId="4624"/>
    <cellStyle name="Accent2 2 75" xfId="4625"/>
    <cellStyle name="Accent2 2 76" xfId="4626"/>
    <cellStyle name="Accent2 2 77" xfId="4627"/>
    <cellStyle name="Accent2 2 78" xfId="4628"/>
    <cellStyle name="Accent2 2 79" xfId="4629"/>
    <cellStyle name="Accent2 2 8" xfId="4630"/>
    <cellStyle name="Accent2 2 8 2" xfId="4631"/>
    <cellStyle name="Accent2 2 8 3" xfId="11980"/>
    <cellStyle name="Accent2 2 80" xfId="4632"/>
    <cellStyle name="Accent2 2 81" xfId="4633"/>
    <cellStyle name="Accent2 2 82" xfId="4634"/>
    <cellStyle name="Accent2 2 83" xfId="4635"/>
    <cellStyle name="Accent2 2 84" xfId="4636"/>
    <cellStyle name="Accent2 2 85" xfId="4637"/>
    <cellStyle name="Accent2 2 86" xfId="4638"/>
    <cellStyle name="Accent2 2 87" xfId="4639"/>
    <cellStyle name="Accent2 2 88" xfId="4640"/>
    <cellStyle name="Accent2 2 89" xfId="4641"/>
    <cellStyle name="Accent2 2 9" xfId="4642"/>
    <cellStyle name="Accent2 2 90" xfId="4643"/>
    <cellStyle name="Accent2 2 91" xfId="4644"/>
    <cellStyle name="Accent2 2 92" xfId="4645"/>
    <cellStyle name="Accent2 2 93" xfId="4646"/>
    <cellStyle name="Accent2 2 94" xfId="4647"/>
    <cellStyle name="Accent2 2 95" xfId="4648"/>
    <cellStyle name="Accent2 2 96" xfId="4649"/>
    <cellStyle name="Accent2 2 97" xfId="4650"/>
    <cellStyle name="Accent2 2 98" xfId="4651"/>
    <cellStyle name="Accent2 2 99" xfId="4652"/>
    <cellStyle name="Accent2 3" xfId="4653"/>
    <cellStyle name="Accent2 3 2" xfId="4654"/>
    <cellStyle name="Accent2 3 2 2" xfId="4655"/>
    <cellStyle name="Accent2 3 2 3" xfId="11982"/>
    <cellStyle name="Accent2 3 3" xfId="4656"/>
    <cellStyle name="Accent2 3 3 2" xfId="11983"/>
    <cellStyle name="Accent2 3 4" xfId="4657"/>
    <cellStyle name="Accent2 3 4 2" xfId="11984"/>
    <cellStyle name="Accent2 3 5" xfId="4658"/>
    <cellStyle name="Accent2 3 5 2" xfId="11985"/>
    <cellStyle name="Accent2 3 6" xfId="4659"/>
    <cellStyle name="Accent2 3 7" xfId="11981"/>
    <cellStyle name="Accent2 4" xfId="4660"/>
    <cellStyle name="Accent2 4 2" xfId="4661"/>
    <cellStyle name="Accent2 4 2 2" xfId="11987"/>
    <cellStyle name="Accent2 4 3" xfId="4662"/>
    <cellStyle name="Accent2 4 3 2" xfId="11988"/>
    <cellStyle name="Accent2 4 4" xfId="4663"/>
    <cellStyle name="Accent2 4 4 2" xfId="11989"/>
    <cellStyle name="Accent2 4 5" xfId="4664"/>
    <cellStyle name="Accent2 4 5 2" xfId="11990"/>
    <cellStyle name="Accent2 4 6" xfId="4665"/>
    <cellStyle name="Accent2 4 7" xfId="11986"/>
    <cellStyle name="Accent2 5" xfId="4666"/>
    <cellStyle name="Accent2 5 2" xfId="4667"/>
    <cellStyle name="Accent2 5 3" xfId="11991"/>
    <cellStyle name="Accent2 6" xfId="4668"/>
    <cellStyle name="Accent2 6 2" xfId="4669"/>
    <cellStyle name="Accent2 6 3" xfId="11992"/>
    <cellStyle name="Accent2 7" xfId="4670"/>
    <cellStyle name="Accent2 7 2" xfId="4671"/>
    <cellStyle name="Accent2 7 3" xfId="11993"/>
    <cellStyle name="Accent2 8" xfId="4672"/>
    <cellStyle name="Accent2 8 2" xfId="4673"/>
    <cellStyle name="Accent2 8 3" xfId="11994"/>
    <cellStyle name="Accent2 9" xfId="4674"/>
    <cellStyle name="Accent2 9 2" xfId="4675"/>
    <cellStyle name="Accent2 9 3" xfId="4676"/>
    <cellStyle name="Accent2 9 4" xfId="11995"/>
    <cellStyle name="Accent3 10" xfId="4677"/>
    <cellStyle name="Accent3 10 2" xfId="4678"/>
    <cellStyle name="Accent3 11" xfId="4679"/>
    <cellStyle name="Accent3 11 2" xfId="4680"/>
    <cellStyle name="Accent3 2" xfId="4681"/>
    <cellStyle name="Accent3 2 10" xfId="4682"/>
    <cellStyle name="Accent3 2 100" xfId="4683"/>
    <cellStyle name="Accent3 2 101" xfId="4684"/>
    <cellStyle name="Accent3 2 102" xfId="4685"/>
    <cellStyle name="Accent3 2 103" xfId="4686"/>
    <cellStyle name="Accent3 2 104" xfId="4687"/>
    <cellStyle name="Accent3 2 105" xfId="4688"/>
    <cellStyle name="Accent3 2 106" xfId="4689"/>
    <cellStyle name="Accent3 2 107" xfId="4690"/>
    <cellStyle name="Accent3 2 108" xfId="4691"/>
    <cellStyle name="Accent3 2 109" xfId="4692"/>
    <cellStyle name="Accent3 2 11" xfId="4693"/>
    <cellStyle name="Accent3 2 110" xfId="4694"/>
    <cellStyle name="Accent3 2 111" xfId="4695"/>
    <cellStyle name="Accent3 2 112" xfId="4696"/>
    <cellStyle name="Accent3 2 113" xfId="4697"/>
    <cellStyle name="Accent3 2 114" xfId="4698"/>
    <cellStyle name="Accent3 2 115" xfId="4699"/>
    <cellStyle name="Accent3 2 116" xfId="4700"/>
    <cellStyle name="Accent3 2 117" xfId="4701"/>
    <cellStyle name="Accent3 2 118" xfId="4702"/>
    <cellStyle name="Accent3 2 119" xfId="4703"/>
    <cellStyle name="Accent3 2 12" xfId="4704"/>
    <cellStyle name="Accent3 2 120" xfId="4705"/>
    <cellStyle name="Accent3 2 121" xfId="4706"/>
    <cellStyle name="Accent3 2 122" xfId="4707"/>
    <cellStyle name="Accent3 2 123" xfId="4708"/>
    <cellStyle name="Accent3 2 124" xfId="4709"/>
    <cellStyle name="Accent3 2 125" xfId="4710"/>
    <cellStyle name="Accent3 2 126" xfId="4711"/>
    <cellStyle name="Accent3 2 127" xfId="4712"/>
    <cellStyle name="Accent3 2 128" xfId="4713"/>
    <cellStyle name="Accent3 2 129" xfId="4714"/>
    <cellStyle name="Accent3 2 13" xfId="4715"/>
    <cellStyle name="Accent3 2 130" xfId="4716"/>
    <cellStyle name="Accent3 2 131" xfId="4717"/>
    <cellStyle name="Accent3 2 132" xfId="4718"/>
    <cellStyle name="Accent3 2 133" xfId="4719"/>
    <cellStyle name="Accent3 2 134" xfId="11996"/>
    <cellStyle name="Accent3 2 14" xfId="4720"/>
    <cellStyle name="Accent3 2 15" xfId="4721"/>
    <cellStyle name="Accent3 2 16" xfId="4722"/>
    <cellStyle name="Accent3 2 17" xfId="4723"/>
    <cellStyle name="Accent3 2 18" xfId="4724"/>
    <cellStyle name="Accent3 2 19" xfId="4725"/>
    <cellStyle name="Accent3 2 2" xfId="4726"/>
    <cellStyle name="Accent3 2 2 2" xfId="4727"/>
    <cellStyle name="Accent3 2 2 3" xfId="11997"/>
    <cellStyle name="Accent3 2 20" xfId="4728"/>
    <cellStyle name="Accent3 2 21" xfId="4729"/>
    <cellStyle name="Accent3 2 22" xfId="4730"/>
    <cellStyle name="Accent3 2 23" xfId="4731"/>
    <cellStyle name="Accent3 2 24" xfId="4732"/>
    <cellStyle name="Accent3 2 25" xfId="4733"/>
    <cellStyle name="Accent3 2 26" xfId="4734"/>
    <cellStyle name="Accent3 2 27" xfId="4735"/>
    <cellStyle name="Accent3 2 28" xfId="4736"/>
    <cellStyle name="Accent3 2 29" xfId="4737"/>
    <cellStyle name="Accent3 2 3" xfId="4738"/>
    <cellStyle name="Accent3 2 3 2" xfId="4739"/>
    <cellStyle name="Accent3 2 3 3" xfId="11998"/>
    <cellStyle name="Accent3 2 30" xfId="4740"/>
    <cellStyle name="Accent3 2 31" xfId="4741"/>
    <cellStyle name="Accent3 2 32" xfId="4742"/>
    <cellStyle name="Accent3 2 33" xfId="4743"/>
    <cellStyle name="Accent3 2 34" xfId="4744"/>
    <cellStyle name="Accent3 2 35" xfId="4745"/>
    <cellStyle name="Accent3 2 36" xfId="4746"/>
    <cellStyle name="Accent3 2 37" xfId="4747"/>
    <cellStyle name="Accent3 2 38" xfId="4748"/>
    <cellStyle name="Accent3 2 39" xfId="4749"/>
    <cellStyle name="Accent3 2 4" xfId="4750"/>
    <cellStyle name="Accent3 2 4 2" xfId="4751"/>
    <cellStyle name="Accent3 2 4 3" xfId="11999"/>
    <cellStyle name="Accent3 2 40" xfId="4752"/>
    <cellStyle name="Accent3 2 41" xfId="4753"/>
    <cellStyle name="Accent3 2 42" xfId="4754"/>
    <cellStyle name="Accent3 2 43" xfId="4755"/>
    <cellStyle name="Accent3 2 44" xfId="4756"/>
    <cellStyle name="Accent3 2 45" xfId="4757"/>
    <cellStyle name="Accent3 2 46" xfId="4758"/>
    <cellStyle name="Accent3 2 47" xfId="4759"/>
    <cellStyle name="Accent3 2 48" xfId="4760"/>
    <cellStyle name="Accent3 2 49" xfId="4761"/>
    <cellStyle name="Accent3 2 5" xfId="4762"/>
    <cellStyle name="Accent3 2 5 2" xfId="4763"/>
    <cellStyle name="Accent3 2 5 3" xfId="12000"/>
    <cellStyle name="Accent3 2 50" xfId="4764"/>
    <cellStyle name="Accent3 2 51" xfId="4765"/>
    <cellStyle name="Accent3 2 52" xfId="4766"/>
    <cellStyle name="Accent3 2 53" xfId="4767"/>
    <cellStyle name="Accent3 2 54" xfId="4768"/>
    <cellStyle name="Accent3 2 55" xfId="4769"/>
    <cellStyle name="Accent3 2 56" xfId="4770"/>
    <cellStyle name="Accent3 2 57" xfId="4771"/>
    <cellStyle name="Accent3 2 58" xfId="4772"/>
    <cellStyle name="Accent3 2 59" xfId="4773"/>
    <cellStyle name="Accent3 2 6" xfId="4774"/>
    <cellStyle name="Accent3 2 6 2" xfId="4775"/>
    <cellStyle name="Accent3 2 6 3" xfId="12001"/>
    <cellStyle name="Accent3 2 60" xfId="4776"/>
    <cellStyle name="Accent3 2 61" xfId="4777"/>
    <cellStyle name="Accent3 2 62" xfId="4778"/>
    <cellStyle name="Accent3 2 63" xfId="4779"/>
    <cellStyle name="Accent3 2 64" xfId="4780"/>
    <cellStyle name="Accent3 2 65" xfId="4781"/>
    <cellStyle name="Accent3 2 66" xfId="4782"/>
    <cellStyle name="Accent3 2 67" xfId="4783"/>
    <cellStyle name="Accent3 2 68" xfId="4784"/>
    <cellStyle name="Accent3 2 69" xfId="4785"/>
    <cellStyle name="Accent3 2 7" xfId="4786"/>
    <cellStyle name="Accent3 2 7 2" xfId="4787"/>
    <cellStyle name="Accent3 2 7 3" xfId="12002"/>
    <cellStyle name="Accent3 2 70" xfId="4788"/>
    <cellStyle name="Accent3 2 71" xfId="4789"/>
    <cellStyle name="Accent3 2 72" xfId="4790"/>
    <cellStyle name="Accent3 2 73" xfId="4791"/>
    <cellStyle name="Accent3 2 74" xfId="4792"/>
    <cellStyle name="Accent3 2 75" xfId="4793"/>
    <cellStyle name="Accent3 2 76" xfId="4794"/>
    <cellStyle name="Accent3 2 77" xfId="4795"/>
    <cellStyle name="Accent3 2 78" xfId="4796"/>
    <cellStyle name="Accent3 2 79" xfId="4797"/>
    <cellStyle name="Accent3 2 8" xfId="4798"/>
    <cellStyle name="Accent3 2 8 2" xfId="4799"/>
    <cellStyle name="Accent3 2 8 3" xfId="12003"/>
    <cellStyle name="Accent3 2 80" xfId="4800"/>
    <cellStyle name="Accent3 2 81" xfId="4801"/>
    <cellStyle name="Accent3 2 82" xfId="4802"/>
    <cellStyle name="Accent3 2 83" xfId="4803"/>
    <cellStyle name="Accent3 2 84" xfId="4804"/>
    <cellStyle name="Accent3 2 85" xfId="4805"/>
    <cellStyle name="Accent3 2 86" xfId="4806"/>
    <cellStyle name="Accent3 2 87" xfId="4807"/>
    <cellStyle name="Accent3 2 88" xfId="4808"/>
    <cellStyle name="Accent3 2 89" xfId="4809"/>
    <cellStyle name="Accent3 2 9" xfId="4810"/>
    <cellStyle name="Accent3 2 90" xfId="4811"/>
    <cellStyle name="Accent3 2 91" xfId="4812"/>
    <cellStyle name="Accent3 2 92" xfId="4813"/>
    <cellStyle name="Accent3 2 93" xfId="4814"/>
    <cellStyle name="Accent3 2 94" xfId="4815"/>
    <cellStyle name="Accent3 2 95" xfId="4816"/>
    <cellStyle name="Accent3 2 96" xfId="4817"/>
    <cellStyle name="Accent3 2 97" xfId="4818"/>
    <cellStyle name="Accent3 2 98" xfId="4819"/>
    <cellStyle name="Accent3 2 99" xfId="4820"/>
    <cellStyle name="Accent3 3" xfId="4821"/>
    <cellStyle name="Accent3 3 2" xfId="4822"/>
    <cellStyle name="Accent3 3 2 2" xfId="4823"/>
    <cellStyle name="Accent3 3 2 3" xfId="12005"/>
    <cellStyle name="Accent3 3 3" xfId="4824"/>
    <cellStyle name="Accent3 3 3 2" xfId="12006"/>
    <cellStyle name="Accent3 3 4" xfId="4825"/>
    <cellStyle name="Accent3 3 4 2" xfId="12007"/>
    <cellStyle name="Accent3 3 5" xfId="4826"/>
    <cellStyle name="Accent3 3 5 2" xfId="12008"/>
    <cellStyle name="Accent3 3 6" xfId="4827"/>
    <cellStyle name="Accent3 3 7" xfId="12004"/>
    <cellStyle name="Accent3 4" xfId="4828"/>
    <cellStyle name="Accent3 4 2" xfId="4829"/>
    <cellStyle name="Accent3 4 2 2" xfId="12010"/>
    <cellStyle name="Accent3 4 3" xfId="4830"/>
    <cellStyle name="Accent3 4 3 2" xfId="12011"/>
    <cellStyle name="Accent3 4 4" xfId="4831"/>
    <cellStyle name="Accent3 4 4 2" xfId="12012"/>
    <cellStyle name="Accent3 4 5" xfId="4832"/>
    <cellStyle name="Accent3 4 5 2" xfId="12013"/>
    <cellStyle name="Accent3 4 6" xfId="4833"/>
    <cellStyle name="Accent3 4 7" xfId="12009"/>
    <cellStyle name="Accent3 5" xfId="4834"/>
    <cellStyle name="Accent3 5 2" xfId="4835"/>
    <cellStyle name="Accent3 5 3" xfId="12014"/>
    <cellStyle name="Accent3 6" xfId="4836"/>
    <cellStyle name="Accent3 6 2" xfId="4837"/>
    <cellStyle name="Accent3 6 3" xfId="12015"/>
    <cellStyle name="Accent3 7" xfId="4838"/>
    <cellStyle name="Accent3 7 2" xfId="4839"/>
    <cellStyle name="Accent3 7 3" xfId="12016"/>
    <cellStyle name="Accent3 8" xfId="4840"/>
    <cellStyle name="Accent3 8 2" xfId="4841"/>
    <cellStyle name="Accent3 8 3" xfId="12017"/>
    <cellStyle name="Accent3 9" xfId="4842"/>
    <cellStyle name="Accent3 9 2" xfId="4843"/>
    <cellStyle name="Accent3 9 3" xfId="4844"/>
    <cellStyle name="Accent3 9 4" xfId="12018"/>
    <cellStyle name="Accent4 10" xfId="4845"/>
    <cellStyle name="Accent4 10 2" xfId="4846"/>
    <cellStyle name="Accent4 11" xfId="4847"/>
    <cellStyle name="Accent4 11 2" xfId="4848"/>
    <cellStyle name="Accent4 2" xfId="4849"/>
    <cellStyle name="Accent4 2 10" xfId="4850"/>
    <cellStyle name="Accent4 2 100" xfId="4851"/>
    <cellStyle name="Accent4 2 101" xfId="4852"/>
    <cellStyle name="Accent4 2 102" xfId="4853"/>
    <cellStyle name="Accent4 2 103" xfId="4854"/>
    <cellStyle name="Accent4 2 104" xfId="4855"/>
    <cellStyle name="Accent4 2 105" xfId="4856"/>
    <cellStyle name="Accent4 2 106" xfId="4857"/>
    <cellStyle name="Accent4 2 107" xfId="4858"/>
    <cellStyle name="Accent4 2 108" xfId="4859"/>
    <cellStyle name="Accent4 2 109" xfId="4860"/>
    <cellStyle name="Accent4 2 11" xfId="4861"/>
    <cellStyle name="Accent4 2 110" xfId="4862"/>
    <cellStyle name="Accent4 2 111" xfId="4863"/>
    <cellStyle name="Accent4 2 112" xfId="4864"/>
    <cellStyle name="Accent4 2 113" xfId="4865"/>
    <cellStyle name="Accent4 2 114" xfId="4866"/>
    <cellStyle name="Accent4 2 115" xfId="4867"/>
    <cellStyle name="Accent4 2 116" xfId="4868"/>
    <cellStyle name="Accent4 2 117" xfId="4869"/>
    <cellStyle name="Accent4 2 118" xfId="4870"/>
    <cellStyle name="Accent4 2 119" xfId="4871"/>
    <cellStyle name="Accent4 2 12" xfId="4872"/>
    <cellStyle name="Accent4 2 120" xfId="4873"/>
    <cellStyle name="Accent4 2 121" xfId="4874"/>
    <cellStyle name="Accent4 2 122" xfId="4875"/>
    <cellStyle name="Accent4 2 123" xfId="4876"/>
    <cellStyle name="Accent4 2 124" xfId="4877"/>
    <cellStyle name="Accent4 2 125" xfId="4878"/>
    <cellStyle name="Accent4 2 126" xfId="4879"/>
    <cellStyle name="Accent4 2 127" xfId="4880"/>
    <cellStyle name="Accent4 2 128" xfId="4881"/>
    <cellStyle name="Accent4 2 129" xfId="4882"/>
    <cellStyle name="Accent4 2 13" xfId="4883"/>
    <cellStyle name="Accent4 2 130" xfId="4884"/>
    <cellStyle name="Accent4 2 131" xfId="4885"/>
    <cellStyle name="Accent4 2 132" xfId="4886"/>
    <cellStyle name="Accent4 2 133" xfId="4887"/>
    <cellStyle name="Accent4 2 134" xfId="12019"/>
    <cellStyle name="Accent4 2 14" xfId="4888"/>
    <cellStyle name="Accent4 2 15" xfId="4889"/>
    <cellStyle name="Accent4 2 16" xfId="4890"/>
    <cellStyle name="Accent4 2 17" xfId="4891"/>
    <cellStyle name="Accent4 2 18" xfId="4892"/>
    <cellStyle name="Accent4 2 19" xfId="4893"/>
    <cellStyle name="Accent4 2 2" xfId="4894"/>
    <cellStyle name="Accent4 2 2 2" xfId="4895"/>
    <cellStyle name="Accent4 2 2 3" xfId="12020"/>
    <cellStyle name="Accent4 2 20" xfId="4896"/>
    <cellStyle name="Accent4 2 21" xfId="4897"/>
    <cellStyle name="Accent4 2 22" xfId="4898"/>
    <cellStyle name="Accent4 2 23" xfId="4899"/>
    <cellStyle name="Accent4 2 24" xfId="4900"/>
    <cellStyle name="Accent4 2 25" xfId="4901"/>
    <cellStyle name="Accent4 2 26" xfId="4902"/>
    <cellStyle name="Accent4 2 27" xfId="4903"/>
    <cellStyle name="Accent4 2 28" xfId="4904"/>
    <cellStyle name="Accent4 2 29" xfId="4905"/>
    <cellStyle name="Accent4 2 3" xfId="4906"/>
    <cellStyle name="Accent4 2 3 2" xfId="4907"/>
    <cellStyle name="Accent4 2 3 3" xfId="12021"/>
    <cellStyle name="Accent4 2 30" xfId="4908"/>
    <cellStyle name="Accent4 2 31" xfId="4909"/>
    <cellStyle name="Accent4 2 32" xfId="4910"/>
    <cellStyle name="Accent4 2 33" xfId="4911"/>
    <cellStyle name="Accent4 2 34" xfId="4912"/>
    <cellStyle name="Accent4 2 35" xfId="4913"/>
    <cellStyle name="Accent4 2 36" xfId="4914"/>
    <cellStyle name="Accent4 2 37" xfId="4915"/>
    <cellStyle name="Accent4 2 38" xfId="4916"/>
    <cellStyle name="Accent4 2 39" xfId="4917"/>
    <cellStyle name="Accent4 2 4" xfId="4918"/>
    <cellStyle name="Accent4 2 4 2" xfId="4919"/>
    <cellStyle name="Accent4 2 4 3" xfId="12022"/>
    <cellStyle name="Accent4 2 40" xfId="4920"/>
    <cellStyle name="Accent4 2 41" xfId="4921"/>
    <cellStyle name="Accent4 2 42" xfId="4922"/>
    <cellStyle name="Accent4 2 43" xfId="4923"/>
    <cellStyle name="Accent4 2 44" xfId="4924"/>
    <cellStyle name="Accent4 2 45" xfId="4925"/>
    <cellStyle name="Accent4 2 46" xfId="4926"/>
    <cellStyle name="Accent4 2 47" xfId="4927"/>
    <cellStyle name="Accent4 2 48" xfId="4928"/>
    <cellStyle name="Accent4 2 49" xfId="4929"/>
    <cellStyle name="Accent4 2 5" xfId="4930"/>
    <cellStyle name="Accent4 2 5 2" xfId="4931"/>
    <cellStyle name="Accent4 2 5 3" xfId="12023"/>
    <cellStyle name="Accent4 2 50" xfId="4932"/>
    <cellStyle name="Accent4 2 51" xfId="4933"/>
    <cellStyle name="Accent4 2 52" xfId="4934"/>
    <cellStyle name="Accent4 2 53" xfId="4935"/>
    <cellStyle name="Accent4 2 54" xfId="4936"/>
    <cellStyle name="Accent4 2 55" xfId="4937"/>
    <cellStyle name="Accent4 2 56" xfId="4938"/>
    <cellStyle name="Accent4 2 57" xfId="4939"/>
    <cellStyle name="Accent4 2 58" xfId="4940"/>
    <cellStyle name="Accent4 2 59" xfId="4941"/>
    <cellStyle name="Accent4 2 6" xfId="4942"/>
    <cellStyle name="Accent4 2 6 2" xfId="4943"/>
    <cellStyle name="Accent4 2 6 3" xfId="12024"/>
    <cellStyle name="Accent4 2 60" xfId="4944"/>
    <cellStyle name="Accent4 2 61" xfId="4945"/>
    <cellStyle name="Accent4 2 62" xfId="4946"/>
    <cellStyle name="Accent4 2 63" xfId="4947"/>
    <cellStyle name="Accent4 2 64" xfId="4948"/>
    <cellStyle name="Accent4 2 65" xfId="4949"/>
    <cellStyle name="Accent4 2 66" xfId="4950"/>
    <cellStyle name="Accent4 2 67" xfId="4951"/>
    <cellStyle name="Accent4 2 68" xfId="4952"/>
    <cellStyle name="Accent4 2 69" xfId="4953"/>
    <cellStyle name="Accent4 2 7" xfId="4954"/>
    <cellStyle name="Accent4 2 7 2" xfId="4955"/>
    <cellStyle name="Accent4 2 7 3" xfId="12025"/>
    <cellStyle name="Accent4 2 70" xfId="4956"/>
    <cellStyle name="Accent4 2 71" xfId="4957"/>
    <cellStyle name="Accent4 2 72" xfId="4958"/>
    <cellStyle name="Accent4 2 73" xfId="4959"/>
    <cellStyle name="Accent4 2 74" xfId="4960"/>
    <cellStyle name="Accent4 2 75" xfId="4961"/>
    <cellStyle name="Accent4 2 76" xfId="4962"/>
    <cellStyle name="Accent4 2 77" xfId="4963"/>
    <cellStyle name="Accent4 2 78" xfId="4964"/>
    <cellStyle name="Accent4 2 79" xfId="4965"/>
    <cellStyle name="Accent4 2 8" xfId="4966"/>
    <cellStyle name="Accent4 2 8 2" xfId="4967"/>
    <cellStyle name="Accent4 2 8 3" xfId="12026"/>
    <cellStyle name="Accent4 2 80" xfId="4968"/>
    <cellStyle name="Accent4 2 81" xfId="4969"/>
    <cellStyle name="Accent4 2 82" xfId="4970"/>
    <cellStyle name="Accent4 2 83" xfId="4971"/>
    <cellStyle name="Accent4 2 84" xfId="4972"/>
    <cellStyle name="Accent4 2 85" xfId="4973"/>
    <cellStyle name="Accent4 2 86" xfId="4974"/>
    <cellStyle name="Accent4 2 87" xfId="4975"/>
    <cellStyle name="Accent4 2 88" xfId="4976"/>
    <cellStyle name="Accent4 2 89" xfId="4977"/>
    <cellStyle name="Accent4 2 9" xfId="4978"/>
    <cellStyle name="Accent4 2 90" xfId="4979"/>
    <cellStyle name="Accent4 2 91" xfId="4980"/>
    <cellStyle name="Accent4 2 92" xfId="4981"/>
    <cellStyle name="Accent4 2 93" xfId="4982"/>
    <cellStyle name="Accent4 2 94" xfId="4983"/>
    <cellStyle name="Accent4 2 95" xfId="4984"/>
    <cellStyle name="Accent4 2 96" xfId="4985"/>
    <cellStyle name="Accent4 2 97" xfId="4986"/>
    <cellStyle name="Accent4 2 98" xfId="4987"/>
    <cellStyle name="Accent4 2 99" xfId="4988"/>
    <cellStyle name="Accent4 3" xfId="4989"/>
    <cellStyle name="Accent4 3 2" xfId="4990"/>
    <cellStyle name="Accent4 3 2 2" xfId="4991"/>
    <cellStyle name="Accent4 3 2 3" xfId="12028"/>
    <cellStyle name="Accent4 3 3" xfId="4992"/>
    <cellStyle name="Accent4 3 3 2" xfId="12029"/>
    <cellStyle name="Accent4 3 4" xfId="4993"/>
    <cellStyle name="Accent4 3 4 2" xfId="12030"/>
    <cellStyle name="Accent4 3 5" xfId="4994"/>
    <cellStyle name="Accent4 3 5 2" xfId="12031"/>
    <cellStyle name="Accent4 3 6" xfId="4995"/>
    <cellStyle name="Accent4 3 7" xfId="12027"/>
    <cellStyle name="Accent4 4" xfId="4996"/>
    <cellStyle name="Accent4 4 2" xfId="4997"/>
    <cellStyle name="Accent4 4 2 2" xfId="12033"/>
    <cellStyle name="Accent4 4 3" xfId="4998"/>
    <cellStyle name="Accent4 4 3 2" xfId="12034"/>
    <cellStyle name="Accent4 4 4" xfId="4999"/>
    <cellStyle name="Accent4 4 4 2" xfId="12035"/>
    <cellStyle name="Accent4 4 5" xfId="5000"/>
    <cellStyle name="Accent4 4 5 2" xfId="12036"/>
    <cellStyle name="Accent4 4 6" xfId="5001"/>
    <cellStyle name="Accent4 4 7" xfId="12032"/>
    <cellStyle name="Accent4 5" xfId="5002"/>
    <cellStyle name="Accent4 5 2" xfId="5003"/>
    <cellStyle name="Accent4 5 3" xfId="12037"/>
    <cellStyle name="Accent4 6" xfId="5004"/>
    <cellStyle name="Accent4 6 2" xfId="5005"/>
    <cellStyle name="Accent4 6 3" xfId="12038"/>
    <cellStyle name="Accent4 7" xfId="5006"/>
    <cellStyle name="Accent4 7 2" xfId="5007"/>
    <cellStyle name="Accent4 7 3" xfId="12039"/>
    <cellStyle name="Accent4 8" xfId="5008"/>
    <cellStyle name="Accent4 8 2" xfId="5009"/>
    <cellStyle name="Accent4 8 3" xfId="12040"/>
    <cellStyle name="Accent4 9" xfId="5010"/>
    <cellStyle name="Accent4 9 2" xfId="5011"/>
    <cellStyle name="Accent4 9 3" xfId="5012"/>
    <cellStyle name="Accent4 9 4" xfId="12041"/>
    <cellStyle name="Accent5 10" xfId="5013"/>
    <cellStyle name="Accent5 10 2" xfId="5014"/>
    <cellStyle name="Accent5 11" xfId="5015"/>
    <cellStyle name="Accent5 11 2" xfId="5016"/>
    <cellStyle name="Accent5 2" xfId="5017"/>
    <cellStyle name="Accent5 2 10" xfId="5018"/>
    <cellStyle name="Accent5 2 100" xfId="5019"/>
    <cellStyle name="Accent5 2 101" xfId="5020"/>
    <cellStyle name="Accent5 2 102" xfId="5021"/>
    <cellStyle name="Accent5 2 103" xfId="5022"/>
    <cellStyle name="Accent5 2 104" xfId="5023"/>
    <cellStyle name="Accent5 2 105" xfId="5024"/>
    <cellStyle name="Accent5 2 106" xfId="5025"/>
    <cellStyle name="Accent5 2 107" xfId="5026"/>
    <cellStyle name="Accent5 2 108" xfId="5027"/>
    <cellStyle name="Accent5 2 109" xfId="5028"/>
    <cellStyle name="Accent5 2 11" xfId="5029"/>
    <cellStyle name="Accent5 2 110" xfId="5030"/>
    <cellStyle name="Accent5 2 111" xfId="5031"/>
    <cellStyle name="Accent5 2 112" xfId="5032"/>
    <cellStyle name="Accent5 2 113" xfId="5033"/>
    <cellStyle name="Accent5 2 114" xfId="5034"/>
    <cellStyle name="Accent5 2 115" xfId="5035"/>
    <cellStyle name="Accent5 2 116" xfId="5036"/>
    <cellStyle name="Accent5 2 117" xfId="5037"/>
    <cellStyle name="Accent5 2 118" xfId="5038"/>
    <cellStyle name="Accent5 2 119" xfId="5039"/>
    <cellStyle name="Accent5 2 12" xfId="5040"/>
    <cellStyle name="Accent5 2 120" xfId="5041"/>
    <cellStyle name="Accent5 2 121" xfId="5042"/>
    <cellStyle name="Accent5 2 122" xfId="5043"/>
    <cellStyle name="Accent5 2 123" xfId="5044"/>
    <cellStyle name="Accent5 2 124" xfId="5045"/>
    <cellStyle name="Accent5 2 125" xfId="5046"/>
    <cellStyle name="Accent5 2 126" xfId="5047"/>
    <cellStyle name="Accent5 2 127" xfId="5048"/>
    <cellStyle name="Accent5 2 128" xfId="5049"/>
    <cellStyle name="Accent5 2 129" xfId="5050"/>
    <cellStyle name="Accent5 2 13" xfId="5051"/>
    <cellStyle name="Accent5 2 130" xfId="5052"/>
    <cellStyle name="Accent5 2 131" xfId="5053"/>
    <cellStyle name="Accent5 2 132" xfId="5054"/>
    <cellStyle name="Accent5 2 133" xfId="5055"/>
    <cellStyle name="Accent5 2 134" xfId="12042"/>
    <cellStyle name="Accent5 2 14" xfId="5056"/>
    <cellStyle name="Accent5 2 15" xfId="5057"/>
    <cellStyle name="Accent5 2 16" xfId="5058"/>
    <cellStyle name="Accent5 2 17" xfId="5059"/>
    <cellStyle name="Accent5 2 18" xfId="5060"/>
    <cellStyle name="Accent5 2 19" xfId="5061"/>
    <cellStyle name="Accent5 2 2" xfId="5062"/>
    <cellStyle name="Accent5 2 2 2" xfId="5063"/>
    <cellStyle name="Accent5 2 2 3" xfId="12043"/>
    <cellStyle name="Accent5 2 20" xfId="5064"/>
    <cellStyle name="Accent5 2 21" xfId="5065"/>
    <cellStyle name="Accent5 2 22" xfId="5066"/>
    <cellStyle name="Accent5 2 23" xfId="5067"/>
    <cellStyle name="Accent5 2 24" xfId="5068"/>
    <cellStyle name="Accent5 2 25" xfId="5069"/>
    <cellStyle name="Accent5 2 26" xfId="5070"/>
    <cellStyle name="Accent5 2 27" xfId="5071"/>
    <cellStyle name="Accent5 2 28" xfId="5072"/>
    <cellStyle name="Accent5 2 29" xfId="5073"/>
    <cellStyle name="Accent5 2 3" xfId="5074"/>
    <cellStyle name="Accent5 2 3 2" xfId="5075"/>
    <cellStyle name="Accent5 2 3 3" xfId="12044"/>
    <cellStyle name="Accent5 2 30" xfId="5076"/>
    <cellStyle name="Accent5 2 31" xfId="5077"/>
    <cellStyle name="Accent5 2 32" xfId="5078"/>
    <cellStyle name="Accent5 2 33" xfId="5079"/>
    <cellStyle name="Accent5 2 34" xfId="5080"/>
    <cellStyle name="Accent5 2 35" xfId="5081"/>
    <cellStyle name="Accent5 2 36" xfId="5082"/>
    <cellStyle name="Accent5 2 37" xfId="5083"/>
    <cellStyle name="Accent5 2 38" xfId="5084"/>
    <cellStyle name="Accent5 2 39" xfId="5085"/>
    <cellStyle name="Accent5 2 4" xfId="5086"/>
    <cellStyle name="Accent5 2 4 2" xfId="5087"/>
    <cellStyle name="Accent5 2 4 3" xfId="12045"/>
    <cellStyle name="Accent5 2 40" xfId="5088"/>
    <cellStyle name="Accent5 2 41" xfId="5089"/>
    <cellStyle name="Accent5 2 42" xfId="5090"/>
    <cellStyle name="Accent5 2 43" xfId="5091"/>
    <cellStyle name="Accent5 2 44" xfId="5092"/>
    <cellStyle name="Accent5 2 45" xfId="5093"/>
    <cellStyle name="Accent5 2 46" xfId="5094"/>
    <cellStyle name="Accent5 2 47" xfId="5095"/>
    <cellStyle name="Accent5 2 48" xfId="5096"/>
    <cellStyle name="Accent5 2 49" xfId="5097"/>
    <cellStyle name="Accent5 2 5" xfId="5098"/>
    <cellStyle name="Accent5 2 5 2" xfId="5099"/>
    <cellStyle name="Accent5 2 5 3" xfId="12046"/>
    <cellStyle name="Accent5 2 50" xfId="5100"/>
    <cellStyle name="Accent5 2 51" xfId="5101"/>
    <cellStyle name="Accent5 2 52" xfId="5102"/>
    <cellStyle name="Accent5 2 53" xfId="5103"/>
    <cellStyle name="Accent5 2 54" xfId="5104"/>
    <cellStyle name="Accent5 2 55" xfId="5105"/>
    <cellStyle name="Accent5 2 56" xfId="5106"/>
    <cellStyle name="Accent5 2 57" xfId="5107"/>
    <cellStyle name="Accent5 2 58" xfId="5108"/>
    <cellStyle name="Accent5 2 59" xfId="5109"/>
    <cellStyle name="Accent5 2 6" xfId="5110"/>
    <cellStyle name="Accent5 2 6 2" xfId="5111"/>
    <cellStyle name="Accent5 2 6 3" xfId="12047"/>
    <cellStyle name="Accent5 2 60" xfId="5112"/>
    <cellStyle name="Accent5 2 61" xfId="5113"/>
    <cellStyle name="Accent5 2 62" xfId="5114"/>
    <cellStyle name="Accent5 2 63" xfId="5115"/>
    <cellStyle name="Accent5 2 64" xfId="5116"/>
    <cellStyle name="Accent5 2 65" xfId="5117"/>
    <cellStyle name="Accent5 2 66" xfId="5118"/>
    <cellStyle name="Accent5 2 67" xfId="5119"/>
    <cellStyle name="Accent5 2 68" xfId="5120"/>
    <cellStyle name="Accent5 2 69" xfId="5121"/>
    <cellStyle name="Accent5 2 7" xfId="5122"/>
    <cellStyle name="Accent5 2 7 2" xfId="5123"/>
    <cellStyle name="Accent5 2 7 3" xfId="12048"/>
    <cellStyle name="Accent5 2 70" xfId="5124"/>
    <cellStyle name="Accent5 2 71" xfId="5125"/>
    <cellStyle name="Accent5 2 72" xfId="5126"/>
    <cellStyle name="Accent5 2 73" xfId="5127"/>
    <cellStyle name="Accent5 2 74" xfId="5128"/>
    <cellStyle name="Accent5 2 75" xfId="5129"/>
    <cellStyle name="Accent5 2 76" xfId="5130"/>
    <cellStyle name="Accent5 2 77" xfId="5131"/>
    <cellStyle name="Accent5 2 78" xfId="5132"/>
    <cellStyle name="Accent5 2 79" xfId="5133"/>
    <cellStyle name="Accent5 2 8" xfId="5134"/>
    <cellStyle name="Accent5 2 8 2" xfId="5135"/>
    <cellStyle name="Accent5 2 8 3" xfId="12049"/>
    <cellStyle name="Accent5 2 80" xfId="5136"/>
    <cellStyle name="Accent5 2 81" xfId="5137"/>
    <cellStyle name="Accent5 2 82" xfId="5138"/>
    <cellStyle name="Accent5 2 83" xfId="5139"/>
    <cellStyle name="Accent5 2 84" xfId="5140"/>
    <cellStyle name="Accent5 2 85" xfId="5141"/>
    <cellStyle name="Accent5 2 86" xfId="5142"/>
    <cellStyle name="Accent5 2 87" xfId="5143"/>
    <cellStyle name="Accent5 2 88" xfId="5144"/>
    <cellStyle name="Accent5 2 89" xfId="5145"/>
    <cellStyle name="Accent5 2 9" xfId="5146"/>
    <cellStyle name="Accent5 2 90" xfId="5147"/>
    <cellStyle name="Accent5 2 91" xfId="5148"/>
    <cellStyle name="Accent5 2 92" xfId="5149"/>
    <cellStyle name="Accent5 2 93" xfId="5150"/>
    <cellStyle name="Accent5 2 94" xfId="5151"/>
    <cellStyle name="Accent5 2 95" xfId="5152"/>
    <cellStyle name="Accent5 2 96" xfId="5153"/>
    <cellStyle name="Accent5 2 97" xfId="5154"/>
    <cellStyle name="Accent5 2 98" xfId="5155"/>
    <cellStyle name="Accent5 2 99" xfId="5156"/>
    <cellStyle name="Accent5 3" xfId="5157"/>
    <cellStyle name="Accent5 3 2" xfId="5158"/>
    <cellStyle name="Accent5 3 2 2" xfId="5159"/>
    <cellStyle name="Accent5 3 2 3" xfId="12051"/>
    <cellStyle name="Accent5 3 3" xfId="5160"/>
    <cellStyle name="Accent5 3 3 2" xfId="12052"/>
    <cellStyle name="Accent5 3 4" xfId="5161"/>
    <cellStyle name="Accent5 3 4 2" xfId="12053"/>
    <cellStyle name="Accent5 3 5" xfId="5162"/>
    <cellStyle name="Accent5 3 5 2" xfId="12054"/>
    <cellStyle name="Accent5 3 6" xfId="5163"/>
    <cellStyle name="Accent5 3 7" xfId="12050"/>
    <cellStyle name="Accent5 4" xfId="5164"/>
    <cellStyle name="Accent5 4 2" xfId="5165"/>
    <cellStyle name="Accent5 4 2 2" xfId="12056"/>
    <cellStyle name="Accent5 4 3" xfId="5166"/>
    <cellStyle name="Accent5 4 3 2" xfId="12057"/>
    <cellStyle name="Accent5 4 4" xfId="5167"/>
    <cellStyle name="Accent5 4 4 2" xfId="12058"/>
    <cellStyle name="Accent5 4 5" xfId="5168"/>
    <cellStyle name="Accent5 4 5 2" xfId="12059"/>
    <cellStyle name="Accent5 4 6" xfId="5169"/>
    <cellStyle name="Accent5 4 7" xfId="12055"/>
    <cellStyle name="Accent5 5" xfId="5170"/>
    <cellStyle name="Accent5 5 2" xfId="5171"/>
    <cellStyle name="Accent5 5 3" xfId="12060"/>
    <cellStyle name="Accent5 6" xfId="5172"/>
    <cellStyle name="Accent5 6 2" xfId="5173"/>
    <cellStyle name="Accent5 6 3" xfId="12061"/>
    <cellStyle name="Accent5 7" xfId="5174"/>
    <cellStyle name="Accent5 7 2" xfId="5175"/>
    <cellStyle name="Accent5 7 3" xfId="12062"/>
    <cellStyle name="Accent5 8" xfId="5176"/>
    <cellStyle name="Accent5 8 2" xfId="5177"/>
    <cellStyle name="Accent5 8 3" xfId="12063"/>
    <cellStyle name="Accent5 9" xfId="5178"/>
    <cellStyle name="Accent5 9 2" xfId="5179"/>
    <cellStyle name="Accent5 9 3" xfId="5180"/>
    <cellStyle name="Accent5 9 4" xfId="12064"/>
    <cellStyle name="Accent6 10" xfId="5181"/>
    <cellStyle name="Accent6 10 2" xfId="5182"/>
    <cellStyle name="Accent6 11" xfId="5183"/>
    <cellStyle name="Accent6 11 2" xfId="5184"/>
    <cellStyle name="Accent6 2" xfId="5185"/>
    <cellStyle name="Accent6 2 10" xfId="5186"/>
    <cellStyle name="Accent6 2 100" xfId="5187"/>
    <cellStyle name="Accent6 2 101" xfId="5188"/>
    <cellStyle name="Accent6 2 102" xfId="5189"/>
    <cellStyle name="Accent6 2 103" xfId="5190"/>
    <cellStyle name="Accent6 2 104" xfId="5191"/>
    <cellStyle name="Accent6 2 105" xfId="5192"/>
    <cellStyle name="Accent6 2 106" xfId="5193"/>
    <cellStyle name="Accent6 2 107" xfId="5194"/>
    <cellStyle name="Accent6 2 108" xfId="5195"/>
    <cellStyle name="Accent6 2 109" xfId="5196"/>
    <cellStyle name="Accent6 2 11" xfId="5197"/>
    <cellStyle name="Accent6 2 110" xfId="5198"/>
    <cellStyle name="Accent6 2 111" xfId="5199"/>
    <cellStyle name="Accent6 2 112" xfId="5200"/>
    <cellStyle name="Accent6 2 113" xfId="5201"/>
    <cellStyle name="Accent6 2 114" xfId="5202"/>
    <cellStyle name="Accent6 2 115" xfId="5203"/>
    <cellStyle name="Accent6 2 116" xfId="5204"/>
    <cellStyle name="Accent6 2 117" xfId="5205"/>
    <cellStyle name="Accent6 2 118" xfId="5206"/>
    <cellStyle name="Accent6 2 119" xfId="5207"/>
    <cellStyle name="Accent6 2 12" xfId="5208"/>
    <cellStyle name="Accent6 2 120" xfId="5209"/>
    <cellStyle name="Accent6 2 121" xfId="5210"/>
    <cellStyle name="Accent6 2 122" xfId="5211"/>
    <cellStyle name="Accent6 2 123" xfId="5212"/>
    <cellStyle name="Accent6 2 124" xfId="5213"/>
    <cellStyle name="Accent6 2 125" xfId="5214"/>
    <cellStyle name="Accent6 2 126" xfId="5215"/>
    <cellStyle name="Accent6 2 127" xfId="5216"/>
    <cellStyle name="Accent6 2 128" xfId="5217"/>
    <cellStyle name="Accent6 2 129" xfId="5218"/>
    <cellStyle name="Accent6 2 13" xfId="5219"/>
    <cellStyle name="Accent6 2 130" xfId="5220"/>
    <cellStyle name="Accent6 2 131" xfId="5221"/>
    <cellStyle name="Accent6 2 132" xfId="5222"/>
    <cellStyle name="Accent6 2 133" xfId="5223"/>
    <cellStyle name="Accent6 2 134" xfId="12065"/>
    <cellStyle name="Accent6 2 14" xfId="5224"/>
    <cellStyle name="Accent6 2 15" xfId="5225"/>
    <cellStyle name="Accent6 2 16" xfId="5226"/>
    <cellStyle name="Accent6 2 17" xfId="5227"/>
    <cellStyle name="Accent6 2 18" xfId="5228"/>
    <cellStyle name="Accent6 2 19" xfId="5229"/>
    <cellStyle name="Accent6 2 2" xfId="5230"/>
    <cellStyle name="Accent6 2 2 2" xfId="5231"/>
    <cellStyle name="Accent6 2 2 3" xfId="12066"/>
    <cellStyle name="Accent6 2 20" xfId="5232"/>
    <cellStyle name="Accent6 2 21" xfId="5233"/>
    <cellStyle name="Accent6 2 22" xfId="5234"/>
    <cellStyle name="Accent6 2 23" xfId="5235"/>
    <cellStyle name="Accent6 2 24" xfId="5236"/>
    <cellStyle name="Accent6 2 25" xfId="5237"/>
    <cellStyle name="Accent6 2 26" xfId="5238"/>
    <cellStyle name="Accent6 2 27" xfId="5239"/>
    <cellStyle name="Accent6 2 28" xfId="5240"/>
    <cellStyle name="Accent6 2 29" xfId="5241"/>
    <cellStyle name="Accent6 2 3" xfId="5242"/>
    <cellStyle name="Accent6 2 3 2" xfId="5243"/>
    <cellStyle name="Accent6 2 3 3" xfId="12067"/>
    <cellStyle name="Accent6 2 30" xfId="5244"/>
    <cellStyle name="Accent6 2 31" xfId="5245"/>
    <cellStyle name="Accent6 2 32" xfId="5246"/>
    <cellStyle name="Accent6 2 33" xfId="5247"/>
    <cellStyle name="Accent6 2 34" xfId="5248"/>
    <cellStyle name="Accent6 2 35" xfId="5249"/>
    <cellStyle name="Accent6 2 36" xfId="5250"/>
    <cellStyle name="Accent6 2 37" xfId="5251"/>
    <cellStyle name="Accent6 2 38" xfId="5252"/>
    <cellStyle name="Accent6 2 39" xfId="5253"/>
    <cellStyle name="Accent6 2 4" xfId="5254"/>
    <cellStyle name="Accent6 2 4 2" xfId="5255"/>
    <cellStyle name="Accent6 2 4 3" xfId="12068"/>
    <cellStyle name="Accent6 2 40" xfId="5256"/>
    <cellStyle name="Accent6 2 41" xfId="5257"/>
    <cellStyle name="Accent6 2 42" xfId="5258"/>
    <cellStyle name="Accent6 2 43" xfId="5259"/>
    <cellStyle name="Accent6 2 44" xfId="5260"/>
    <cellStyle name="Accent6 2 45" xfId="5261"/>
    <cellStyle name="Accent6 2 46" xfId="5262"/>
    <cellStyle name="Accent6 2 47" xfId="5263"/>
    <cellStyle name="Accent6 2 48" xfId="5264"/>
    <cellStyle name="Accent6 2 49" xfId="5265"/>
    <cellStyle name="Accent6 2 5" xfId="5266"/>
    <cellStyle name="Accent6 2 5 2" xfId="5267"/>
    <cellStyle name="Accent6 2 5 3" xfId="12069"/>
    <cellStyle name="Accent6 2 50" xfId="5268"/>
    <cellStyle name="Accent6 2 51" xfId="5269"/>
    <cellStyle name="Accent6 2 52" xfId="5270"/>
    <cellStyle name="Accent6 2 53" xfId="5271"/>
    <cellStyle name="Accent6 2 54" xfId="5272"/>
    <cellStyle name="Accent6 2 55" xfId="5273"/>
    <cellStyle name="Accent6 2 56" xfId="5274"/>
    <cellStyle name="Accent6 2 57" xfId="5275"/>
    <cellStyle name="Accent6 2 58" xfId="5276"/>
    <cellStyle name="Accent6 2 59" xfId="5277"/>
    <cellStyle name="Accent6 2 6" xfId="5278"/>
    <cellStyle name="Accent6 2 6 2" xfId="5279"/>
    <cellStyle name="Accent6 2 6 3" xfId="12070"/>
    <cellStyle name="Accent6 2 60" xfId="5280"/>
    <cellStyle name="Accent6 2 61" xfId="5281"/>
    <cellStyle name="Accent6 2 62" xfId="5282"/>
    <cellStyle name="Accent6 2 63" xfId="5283"/>
    <cellStyle name="Accent6 2 64" xfId="5284"/>
    <cellStyle name="Accent6 2 65" xfId="5285"/>
    <cellStyle name="Accent6 2 66" xfId="5286"/>
    <cellStyle name="Accent6 2 67" xfId="5287"/>
    <cellStyle name="Accent6 2 68" xfId="5288"/>
    <cellStyle name="Accent6 2 69" xfId="5289"/>
    <cellStyle name="Accent6 2 7" xfId="5290"/>
    <cellStyle name="Accent6 2 7 2" xfId="5291"/>
    <cellStyle name="Accent6 2 7 3" xfId="12071"/>
    <cellStyle name="Accent6 2 70" xfId="5292"/>
    <cellStyle name="Accent6 2 71" xfId="5293"/>
    <cellStyle name="Accent6 2 72" xfId="5294"/>
    <cellStyle name="Accent6 2 73" xfId="5295"/>
    <cellStyle name="Accent6 2 74" xfId="5296"/>
    <cellStyle name="Accent6 2 75" xfId="5297"/>
    <cellStyle name="Accent6 2 76" xfId="5298"/>
    <cellStyle name="Accent6 2 77" xfId="5299"/>
    <cellStyle name="Accent6 2 78" xfId="5300"/>
    <cellStyle name="Accent6 2 79" xfId="5301"/>
    <cellStyle name="Accent6 2 8" xfId="5302"/>
    <cellStyle name="Accent6 2 8 2" xfId="5303"/>
    <cellStyle name="Accent6 2 8 3" xfId="12072"/>
    <cellStyle name="Accent6 2 80" xfId="5304"/>
    <cellStyle name="Accent6 2 81" xfId="5305"/>
    <cellStyle name="Accent6 2 82" xfId="5306"/>
    <cellStyle name="Accent6 2 83" xfId="5307"/>
    <cellStyle name="Accent6 2 84" xfId="5308"/>
    <cellStyle name="Accent6 2 85" xfId="5309"/>
    <cellStyle name="Accent6 2 86" xfId="5310"/>
    <cellStyle name="Accent6 2 87" xfId="5311"/>
    <cellStyle name="Accent6 2 88" xfId="5312"/>
    <cellStyle name="Accent6 2 89" xfId="5313"/>
    <cellStyle name="Accent6 2 9" xfId="5314"/>
    <cellStyle name="Accent6 2 90" xfId="5315"/>
    <cellStyle name="Accent6 2 91" xfId="5316"/>
    <cellStyle name="Accent6 2 92" xfId="5317"/>
    <cellStyle name="Accent6 2 93" xfId="5318"/>
    <cellStyle name="Accent6 2 94" xfId="5319"/>
    <cellStyle name="Accent6 2 95" xfId="5320"/>
    <cellStyle name="Accent6 2 96" xfId="5321"/>
    <cellStyle name="Accent6 2 97" xfId="5322"/>
    <cellStyle name="Accent6 2 98" xfId="5323"/>
    <cellStyle name="Accent6 2 99" xfId="5324"/>
    <cellStyle name="Accent6 3" xfId="5325"/>
    <cellStyle name="Accent6 3 2" xfId="5326"/>
    <cellStyle name="Accent6 3 2 2" xfId="5327"/>
    <cellStyle name="Accent6 3 2 3" xfId="12074"/>
    <cellStyle name="Accent6 3 3" xfId="5328"/>
    <cellStyle name="Accent6 3 3 2" xfId="12075"/>
    <cellStyle name="Accent6 3 4" xfId="5329"/>
    <cellStyle name="Accent6 3 4 2" xfId="12076"/>
    <cellStyle name="Accent6 3 5" xfId="5330"/>
    <cellStyle name="Accent6 3 5 2" xfId="12077"/>
    <cellStyle name="Accent6 3 6" xfId="5331"/>
    <cellStyle name="Accent6 3 7" xfId="12073"/>
    <cellStyle name="Accent6 4" xfId="5332"/>
    <cellStyle name="Accent6 4 2" xfId="5333"/>
    <cellStyle name="Accent6 4 2 2" xfId="12079"/>
    <cellStyle name="Accent6 4 3" xfId="5334"/>
    <cellStyle name="Accent6 4 3 2" xfId="12080"/>
    <cellStyle name="Accent6 4 4" xfId="5335"/>
    <cellStyle name="Accent6 4 4 2" xfId="12081"/>
    <cellStyle name="Accent6 4 5" xfId="5336"/>
    <cellStyle name="Accent6 4 5 2" xfId="12082"/>
    <cellStyle name="Accent6 4 6" xfId="5337"/>
    <cellStyle name="Accent6 4 7" xfId="12078"/>
    <cellStyle name="Accent6 5" xfId="5338"/>
    <cellStyle name="Accent6 5 2" xfId="5339"/>
    <cellStyle name="Accent6 5 3" xfId="12083"/>
    <cellStyle name="Accent6 6" xfId="5340"/>
    <cellStyle name="Accent6 6 2" xfId="5341"/>
    <cellStyle name="Accent6 6 3" xfId="12084"/>
    <cellStyle name="Accent6 7" xfId="5342"/>
    <cellStyle name="Accent6 7 2" xfId="5343"/>
    <cellStyle name="Accent6 7 3" xfId="12085"/>
    <cellStyle name="Accent6 8" xfId="5344"/>
    <cellStyle name="Accent6 8 2" xfId="5345"/>
    <cellStyle name="Accent6 8 3" xfId="12086"/>
    <cellStyle name="Accent6 9" xfId="5346"/>
    <cellStyle name="Accent6 9 2" xfId="5347"/>
    <cellStyle name="Accent6 9 3" xfId="5348"/>
    <cellStyle name="Accent6 9 4" xfId="12087"/>
    <cellStyle name="ÅëÈ­ [0]_±âÅ¸" xfId="5349"/>
    <cellStyle name="ÅëÈ­_±âÅ¸" xfId="5350"/>
    <cellStyle name="args.style" xfId="5351"/>
    <cellStyle name="args.style 2" xfId="12088"/>
    <cellStyle name="Arial1 - Style1" xfId="5352"/>
    <cellStyle name="Arial1 - Style1 2" xfId="12089"/>
    <cellStyle name="Arial1 - Style2" xfId="5353"/>
    <cellStyle name="Arial1 - Style2 2" xfId="12090"/>
    <cellStyle name="Arial10" xfId="5354"/>
    <cellStyle name="Arial10 2" xfId="12091"/>
    <cellStyle name="Assumption" xfId="5355"/>
    <cellStyle name="Assumption 2" xfId="12092"/>
    <cellStyle name="ÄÞ¸¶ [0]_±âÅ¸" xfId="5356"/>
    <cellStyle name="ÄÞ¸¶_±âÅ¸" xfId="5357"/>
    <cellStyle name="b1x" xfId="5358"/>
    <cellStyle name="b1x 2" xfId="12093"/>
    <cellStyle name="Bad 10" xfId="5359"/>
    <cellStyle name="Bad 10 2" xfId="5360"/>
    <cellStyle name="Bad 11" xfId="5361"/>
    <cellStyle name="Bad 11 2" xfId="5362"/>
    <cellStyle name="Bad 2" xfId="5363"/>
    <cellStyle name="Bad 2 10" xfId="5364"/>
    <cellStyle name="Bad 2 100" xfId="5365"/>
    <cellStyle name="Bad 2 101" xfId="5366"/>
    <cellStyle name="Bad 2 102" xfId="5367"/>
    <cellStyle name="Bad 2 103" xfId="5368"/>
    <cellStyle name="Bad 2 104" xfId="5369"/>
    <cellStyle name="Bad 2 105" xfId="5370"/>
    <cellStyle name="Bad 2 106" xfId="5371"/>
    <cellStyle name="Bad 2 107" xfId="5372"/>
    <cellStyle name="Bad 2 108" xfId="5373"/>
    <cellStyle name="Bad 2 109" xfId="5374"/>
    <cellStyle name="Bad 2 11" xfId="5375"/>
    <cellStyle name="Bad 2 110" xfId="5376"/>
    <cellStyle name="Bad 2 111" xfId="5377"/>
    <cellStyle name="Bad 2 112" xfId="5378"/>
    <cellStyle name="Bad 2 113" xfId="5379"/>
    <cellStyle name="Bad 2 114" xfId="5380"/>
    <cellStyle name="Bad 2 115" xfId="5381"/>
    <cellStyle name="Bad 2 116" xfId="5382"/>
    <cellStyle name="Bad 2 117" xfId="5383"/>
    <cellStyle name="Bad 2 118" xfId="5384"/>
    <cellStyle name="Bad 2 119" xfId="5385"/>
    <cellStyle name="Bad 2 12" xfId="5386"/>
    <cellStyle name="Bad 2 120" xfId="5387"/>
    <cellStyle name="Bad 2 121" xfId="5388"/>
    <cellStyle name="Bad 2 122" xfId="5389"/>
    <cellStyle name="Bad 2 123" xfId="5390"/>
    <cellStyle name="Bad 2 124" xfId="5391"/>
    <cellStyle name="Bad 2 125" xfId="5392"/>
    <cellStyle name="Bad 2 126" xfId="5393"/>
    <cellStyle name="Bad 2 127" xfId="5394"/>
    <cellStyle name="Bad 2 128" xfId="5395"/>
    <cellStyle name="Bad 2 129" xfId="5396"/>
    <cellStyle name="Bad 2 13" xfId="5397"/>
    <cellStyle name="Bad 2 130" xfId="5398"/>
    <cellStyle name="Bad 2 131" xfId="5399"/>
    <cellStyle name="Bad 2 132" xfId="5400"/>
    <cellStyle name="Bad 2 133" xfId="5401"/>
    <cellStyle name="Bad 2 134" xfId="12094"/>
    <cellStyle name="Bad 2 14" xfId="5402"/>
    <cellStyle name="Bad 2 15" xfId="5403"/>
    <cellStyle name="Bad 2 16" xfId="5404"/>
    <cellStyle name="Bad 2 17" xfId="5405"/>
    <cellStyle name="Bad 2 18" xfId="5406"/>
    <cellStyle name="Bad 2 19" xfId="5407"/>
    <cellStyle name="Bad 2 2" xfId="5408"/>
    <cellStyle name="Bad 2 2 2" xfId="5409"/>
    <cellStyle name="Bad 2 2 3" xfId="12095"/>
    <cellStyle name="Bad 2 20" xfId="5410"/>
    <cellStyle name="Bad 2 21" xfId="5411"/>
    <cellStyle name="Bad 2 22" xfId="5412"/>
    <cellStyle name="Bad 2 23" xfId="5413"/>
    <cellStyle name="Bad 2 24" xfId="5414"/>
    <cellStyle name="Bad 2 25" xfId="5415"/>
    <cellStyle name="Bad 2 26" xfId="5416"/>
    <cellStyle name="Bad 2 27" xfId="5417"/>
    <cellStyle name="Bad 2 28" xfId="5418"/>
    <cellStyle name="Bad 2 29" xfId="5419"/>
    <cellStyle name="Bad 2 3" xfId="5420"/>
    <cellStyle name="Bad 2 3 2" xfId="5421"/>
    <cellStyle name="Bad 2 3 3" xfId="12096"/>
    <cellStyle name="Bad 2 30" xfId="5422"/>
    <cellStyle name="Bad 2 31" xfId="5423"/>
    <cellStyle name="Bad 2 32" xfId="5424"/>
    <cellStyle name="Bad 2 33" xfId="5425"/>
    <cellStyle name="Bad 2 34" xfId="5426"/>
    <cellStyle name="Bad 2 35" xfId="5427"/>
    <cellStyle name="Bad 2 36" xfId="5428"/>
    <cellStyle name="Bad 2 37" xfId="5429"/>
    <cellStyle name="Bad 2 38" xfId="5430"/>
    <cellStyle name="Bad 2 39" xfId="5431"/>
    <cellStyle name="Bad 2 4" xfId="5432"/>
    <cellStyle name="Bad 2 4 2" xfId="5433"/>
    <cellStyle name="Bad 2 4 3" xfId="12097"/>
    <cellStyle name="Bad 2 40" xfId="5434"/>
    <cellStyle name="Bad 2 41" xfId="5435"/>
    <cellStyle name="Bad 2 42" xfId="5436"/>
    <cellStyle name="Bad 2 43" xfId="5437"/>
    <cellStyle name="Bad 2 44" xfId="5438"/>
    <cellStyle name="Bad 2 45" xfId="5439"/>
    <cellStyle name="Bad 2 46" xfId="5440"/>
    <cellStyle name="Bad 2 47" xfId="5441"/>
    <cellStyle name="Bad 2 48" xfId="5442"/>
    <cellStyle name="Bad 2 49" xfId="5443"/>
    <cellStyle name="Bad 2 5" xfId="5444"/>
    <cellStyle name="Bad 2 5 2" xfId="5445"/>
    <cellStyle name="Bad 2 5 3" xfId="12098"/>
    <cellStyle name="Bad 2 50" xfId="5446"/>
    <cellStyle name="Bad 2 51" xfId="5447"/>
    <cellStyle name="Bad 2 52" xfId="5448"/>
    <cellStyle name="Bad 2 53" xfId="5449"/>
    <cellStyle name="Bad 2 54" xfId="5450"/>
    <cellStyle name="Bad 2 55" xfId="5451"/>
    <cellStyle name="Bad 2 56" xfId="5452"/>
    <cellStyle name="Bad 2 57" xfId="5453"/>
    <cellStyle name="Bad 2 58" xfId="5454"/>
    <cellStyle name="Bad 2 59" xfId="5455"/>
    <cellStyle name="Bad 2 6" xfId="5456"/>
    <cellStyle name="Bad 2 6 2" xfId="5457"/>
    <cellStyle name="Bad 2 6 3" xfId="12099"/>
    <cellStyle name="Bad 2 60" xfId="5458"/>
    <cellStyle name="Bad 2 61" xfId="5459"/>
    <cellStyle name="Bad 2 62" xfId="5460"/>
    <cellStyle name="Bad 2 63" xfId="5461"/>
    <cellStyle name="Bad 2 64" xfId="5462"/>
    <cellStyle name="Bad 2 65" xfId="5463"/>
    <cellStyle name="Bad 2 66" xfId="5464"/>
    <cellStyle name="Bad 2 67" xfId="5465"/>
    <cellStyle name="Bad 2 68" xfId="5466"/>
    <cellStyle name="Bad 2 69" xfId="5467"/>
    <cellStyle name="Bad 2 7" xfId="5468"/>
    <cellStyle name="Bad 2 7 2" xfId="5469"/>
    <cellStyle name="Bad 2 7 3" xfId="12100"/>
    <cellStyle name="Bad 2 70" xfId="5470"/>
    <cellStyle name="Bad 2 71" xfId="5471"/>
    <cellStyle name="Bad 2 72" xfId="5472"/>
    <cellStyle name="Bad 2 73" xfId="5473"/>
    <cellStyle name="Bad 2 74" xfId="5474"/>
    <cellStyle name="Bad 2 75" xfId="5475"/>
    <cellStyle name="Bad 2 76" xfId="5476"/>
    <cellStyle name="Bad 2 77" xfId="5477"/>
    <cellStyle name="Bad 2 78" xfId="5478"/>
    <cellStyle name="Bad 2 79" xfId="5479"/>
    <cellStyle name="Bad 2 8" xfId="5480"/>
    <cellStyle name="Bad 2 8 2" xfId="5481"/>
    <cellStyle name="Bad 2 8 3" xfId="12101"/>
    <cellStyle name="Bad 2 80" xfId="5482"/>
    <cellStyle name="Bad 2 81" xfId="5483"/>
    <cellStyle name="Bad 2 82" xfId="5484"/>
    <cellStyle name="Bad 2 83" xfId="5485"/>
    <cellStyle name="Bad 2 84" xfId="5486"/>
    <cellStyle name="Bad 2 85" xfId="5487"/>
    <cellStyle name="Bad 2 86" xfId="5488"/>
    <cellStyle name="Bad 2 87" xfId="5489"/>
    <cellStyle name="Bad 2 88" xfId="5490"/>
    <cellStyle name="Bad 2 89" xfId="5491"/>
    <cellStyle name="Bad 2 9" xfId="5492"/>
    <cellStyle name="Bad 2 90" xfId="5493"/>
    <cellStyle name="Bad 2 91" xfId="5494"/>
    <cellStyle name="Bad 2 92" xfId="5495"/>
    <cellStyle name="Bad 2 93" xfId="5496"/>
    <cellStyle name="Bad 2 94" xfId="5497"/>
    <cellStyle name="Bad 2 95" xfId="5498"/>
    <cellStyle name="Bad 2 96" xfId="5499"/>
    <cellStyle name="Bad 2 97" xfId="5500"/>
    <cellStyle name="Bad 2 98" xfId="5501"/>
    <cellStyle name="Bad 2 99" xfId="5502"/>
    <cellStyle name="Bad 3" xfId="5503"/>
    <cellStyle name="Bad 3 2" xfId="5504"/>
    <cellStyle name="Bad 3 2 2" xfId="5505"/>
    <cellStyle name="Bad 3 2 3" xfId="12103"/>
    <cellStyle name="Bad 3 3" xfId="5506"/>
    <cellStyle name="Bad 3 3 2" xfId="12104"/>
    <cellStyle name="Bad 3 4" xfId="5507"/>
    <cellStyle name="Bad 3 4 2" xfId="12105"/>
    <cellStyle name="Bad 3 5" xfId="5508"/>
    <cellStyle name="Bad 3 5 2" xfId="12106"/>
    <cellStyle name="Bad 3 6" xfId="5509"/>
    <cellStyle name="Bad 3 7" xfId="12102"/>
    <cellStyle name="Bad 4" xfId="5510"/>
    <cellStyle name="Bad 4 2" xfId="5511"/>
    <cellStyle name="Bad 4 2 2" xfId="12108"/>
    <cellStyle name="Bad 4 3" xfId="5512"/>
    <cellStyle name="Bad 4 3 2" xfId="12109"/>
    <cellStyle name="Bad 4 4" xfId="5513"/>
    <cellStyle name="Bad 4 4 2" xfId="12110"/>
    <cellStyle name="Bad 4 5" xfId="5514"/>
    <cellStyle name="Bad 4 5 2" xfId="12111"/>
    <cellStyle name="Bad 4 6" xfId="5515"/>
    <cellStyle name="Bad 4 7" xfId="12107"/>
    <cellStyle name="Bad 5" xfId="5516"/>
    <cellStyle name="Bad 5 2" xfId="5517"/>
    <cellStyle name="Bad 5 3" xfId="12112"/>
    <cellStyle name="Bad 6" xfId="5518"/>
    <cellStyle name="Bad 6 2" xfId="5519"/>
    <cellStyle name="Bad 6 3" xfId="12113"/>
    <cellStyle name="Bad 7" xfId="5520"/>
    <cellStyle name="Bad 7 2" xfId="5521"/>
    <cellStyle name="Bad 7 3" xfId="12114"/>
    <cellStyle name="Bad 8" xfId="5522"/>
    <cellStyle name="Bad 8 2" xfId="5523"/>
    <cellStyle name="Bad 8 3" xfId="12115"/>
    <cellStyle name="Bad 9" xfId="5524"/>
    <cellStyle name="Bad 9 2" xfId="5525"/>
    <cellStyle name="Bad 9 3" xfId="5526"/>
    <cellStyle name="Bad 9 4" xfId="12116"/>
    <cellStyle name="Body" xfId="5527"/>
    <cellStyle name="Body 2" xfId="12117"/>
    <cellStyle name="Ç¥ÁØ_¿¬°£´©°è¿¹»ó" xfId="5528"/>
    <cellStyle name="Calc Currency (0)" xfId="5529"/>
    <cellStyle name="Calc Currency (0) 2" xfId="5530"/>
    <cellStyle name="Calc Currency (0) 2 2" xfId="5531"/>
    <cellStyle name="Calc Currency (0) 2 2 2" xfId="12120"/>
    <cellStyle name="Calc Currency (0) 2 3" xfId="5532"/>
    <cellStyle name="Calc Currency (0) 2 3 2" xfId="12121"/>
    <cellStyle name="Calc Currency (0) 2 4" xfId="12119"/>
    <cellStyle name="Calc Currency (0) 3" xfId="5533"/>
    <cellStyle name="Calc Currency (0) 3 2" xfId="5534"/>
    <cellStyle name="Calc Currency (0) 3 2 2" xfId="12123"/>
    <cellStyle name="Calc Currency (0) 3 3" xfId="5535"/>
    <cellStyle name="Calc Currency (0) 3 3 2" xfId="12124"/>
    <cellStyle name="Calc Currency (0) 3 4" xfId="12122"/>
    <cellStyle name="Calc Currency (0) 4" xfId="5536"/>
    <cellStyle name="Calc Currency (0) 4 2" xfId="5537"/>
    <cellStyle name="Calc Currency (0) 4 2 2" xfId="12126"/>
    <cellStyle name="Calc Currency (0) 4 3" xfId="5538"/>
    <cellStyle name="Calc Currency (0) 4 3 2" xfId="12127"/>
    <cellStyle name="Calc Currency (0) 4 4" xfId="12125"/>
    <cellStyle name="Calc Currency (0) 5" xfId="5539"/>
    <cellStyle name="Calc Currency (0) 5 2" xfId="12128"/>
    <cellStyle name="Calc Currency (0) 6" xfId="5540"/>
    <cellStyle name="Calc Currency (0) 6 2" xfId="12129"/>
    <cellStyle name="Calc Currency (0) 7" xfId="12118"/>
    <cellStyle name="Calculation 10" xfId="5541"/>
    <cellStyle name="Calculation 10 2" xfId="5542"/>
    <cellStyle name="Calculation 11" xfId="5543"/>
    <cellStyle name="Calculation 11 2" xfId="5544"/>
    <cellStyle name="Calculation 2" xfId="5545"/>
    <cellStyle name="Calculation 2 10" xfId="5546"/>
    <cellStyle name="Calculation 2 100" xfId="5547"/>
    <cellStyle name="Calculation 2 101" xfId="5548"/>
    <cellStyle name="Calculation 2 102" xfId="5549"/>
    <cellStyle name="Calculation 2 103" xfId="5550"/>
    <cellStyle name="Calculation 2 104" xfId="5551"/>
    <cellStyle name="Calculation 2 105" xfId="5552"/>
    <cellStyle name="Calculation 2 106" xfId="5553"/>
    <cellStyle name="Calculation 2 107" xfId="5554"/>
    <cellStyle name="Calculation 2 108" xfId="5555"/>
    <cellStyle name="Calculation 2 109" xfId="5556"/>
    <cellStyle name="Calculation 2 11" xfId="5557"/>
    <cellStyle name="Calculation 2 110" xfId="5558"/>
    <cellStyle name="Calculation 2 111" xfId="5559"/>
    <cellStyle name="Calculation 2 112" xfId="5560"/>
    <cellStyle name="Calculation 2 113" xfId="5561"/>
    <cellStyle name="Calculation 2 114" xfId="5562"/>
    <cellStyle name="Calculation 2 115" xfId="5563"/>
    <cellStyle name="Calculation 2 116" xfId="5564"/>
    <cellStyle name="Calculation 2 117" xfId="5565"/>
    <cellStyle name="Calculation 2 118" xfId="5566"/>
    <cellStyle name="Calculation 2 119" xfId="5567"/>
    <cellStyle name="Calculation 2 12" xfId="5568"/>
    <cellStyle name="Calculation 2 120" xfId="5569"/>
    <cellStyle name="Calculation 2 121" xfId="5570"/>
    <cellStyle name="Calculation 2 122" xfId="5571"/>
    <cellStyle name="Calculation 2 123" xfId="5572"/>
    <cellStyle name="Calculation 2 124" xfId="5573"/>
    <cellStyle name="Calculation 2 125" xfId="5574"/>
    <cellStyle name="Calculation 2 126" xfId="5575"/>
    <cellStyle name="Calculation 2 127" xfId="5576"/>
    <cellStyle name="Calculation 2 128" xfId="5577"/>
    <cellStyle name="Calculation 2 129" xfId="5578"/>
    <cellStyle name="Calculation 2 13" xfId="5579"/>
    <cellStyle name="Calculation 2 130" xfId="5580"/>
    <cellStyle name="Calculation 2 131" xfId="5581"/>
    <cellStyle name="Calculation 2 132" xfId="5582"/>
    <cellStyle name="Calculation 2 133" xfId="5583"/>
    <cellStyle name="Calculation 2 134" xfId="12130"/>
    <cellStyle name="Calculation 2 14" xfId="5584"/>
    <cellStyle name="Calculation 2 15" xfId="5585"/>
    <cellStyle name="Calculation 2 16" xfId="5586"/>
    <cellStyle name="Calculation 2 17" xfId="5587"/>
    <cellStyle name="Calculation 2 18" xfId="5588"/>
    <cellStyle name="Calculation 2 19" xfId="5589"/>
    <cellStyle name="Calculation 2 2" xfId="5590"/>
    <cellStyle name="Calculation 2 2 2" xfId="5591"/>
    <cellStyle name="Calculation 2 2 3" xfId="12131"/>
    <cellStyle name="Calculation 2 20" xfId="5592"/>
    <cellStyle name="Calculation 2 21" xfId="5593"/>
    <cellStyle name="Calculation 2 22" xfId="5594"/>
    <cellStyle name="Calculation 2 23" xfId="5595"/>
    <cellStyle name="Calculation 2 24" xfId="5596"/>
    <cellStyle name="Calculation 2 25" xfId="5597"/>
    <cellStyle name="Calculation 2 26" xfId="5598"/>
    <cellStyle name="Calculation 2 27" xfId="5599"/>
    <cellStyle name="Calculation 2 28" xfId="5600"/>
    <cellStyle name="Calculation 2 29" xfId="5601"/>
    <cellStyle name="Calculation 2 3" xfId="5602"/>
    <cellStyle name="Calculation 2 3 2" xfId="5603"/>
    <cellStyle name="Calculation 2 3 3" xfId="12132"/>
    <cellStyle name="Calculation 2 30" xfId="5604"/>
    <cellStyle name="Calculation 2 31" xfId="5605"/>
    <cellStyle name="Calculation 2 32" xfId="5606"/>
    <cellStyle name="Calculation 2 33" xfId="5607"/>
    <cellStyle name="Calculation 2 34" xfId="5608"/>
    <cellStyle name="Calculation 2 35" xfId="5609"/>
    <cellStyle name="Calculation 2 36" xfId="5610"/>
    <cellStyle name="Calculation 2 37" xfId="5611"/>
    <cellStyle name="Calculation 2 38" xfId="5612"/>
    <cellStyle name="Calculation 2 39" xfId="5613"/>
    <cellStyle name="Calculation 2 4" xfId="5614"/>
    <cellStyle name="Calculation 2 4 2" xfId="5615"/>
    <cellStyle name="Calculation 2 4 3" xfId="12133"/>
    <cellStyle name="Calculation 2 40" xfId="5616"/>
    <cellStyle name="Calculation 2 41" xfId="5617"/>
    <cellStyle name="Calculation 2 42" xfId="5618"/>
    <cellStyle name="Calculation 2 43" xfId="5619"/>
    <cellStyle name="Calculation 2 44" xfId="5620"/>
    <cellStyle name="Calculation 2 45" xfId="5621"/>
    <cellStyle name="Calculation 2 46" xfId="5622"/>
    <cellStyle name="Calculation 2 47" xfId="5623"/>
    <cellStyle name="Calculation 2 48" xfId="5624"/>
    <cellStyle name="Calculation 2 49" xfId="5625"/>
    <cellStyle name="Calculation 2 5" xfId="5626"/>
    <cellStyle name="Calculation 2 5 2" xfId="5627"/>
    <cellStyle name="Calculation 2 5 3" xfId="12134"/>
    <cellStyle name="Calculation 2 50" xfId="5628"/>
    <cellStyle name="Calculation 2 51" xfId="5629"/>
    <cellStyle name="Calculation 2 52" xfId="5630"/>
    <cellStyle name="Calculation 2 53" xfId="5631"/>
    <cellStyle name="Calculation 2 54" xfId="5632"/>
    <cellStyle name="Calculation 2 55" xfId="5633"/>
    <cellStyle name="Calculation 2 56" xfId="5634"/>
    <cellStyle name="Calculation 2 57" xfId="5635"/>
    <cellStyle name="Calculation 2 58" xfId="5636"/>
    <cellStyle name="Calculation 2 59" xfId="5637"/>
    <cellStyle name="Calculation 2 6" xfId="5638"/>
    <cellStyle name="Calculation 2 6 2" xfId="5639"/>
    <cellStyle name="Calculation 2 6 3" xfId="12135"/>
    <cellStyle name="Calculation 2 60" xfId="5640"/>
    <cellStyle name="Calculation 2 61" xfId="5641"/>
    <cellStyle name="Calculation 2 62" xfId="5642"/>
    <cellStyle name="Calculation 2 63" xfId="5643"/>
    <cellStyle name="Calculation 2 64" xfId="5644"/>
    <cellStyle name="Calculation 2 65" xfId="5645"/>
    <cellStyle name="Calculation 2 66" xfId="5646"/>
    <cellStyle name="Calculation 2 67" xfId="5647"/>
    <cellStyle name="Calculation 2 68" xfId="5648"/>
    <cellStyle name="Calculation 2 69" xfId="5649"/>
    <cellStyle name="Calculation 2 7" xfId="5650"/>
    <cellStyle name="Calculation 2 7 2" xfId="5651"/>
    <cellStyle name="Calculation 2 7 3" xfId="12136"/>
    <cellStyle name="Calculation 2 70" xfId="5652"/>
    <cellStyle name="Calculation 2 71" xfId="5653"/>
    <cellStyle name="Calculation 2 72" xfId="5654"/>
    <cellStyle name="Calculation 2 73" xfId="5655"/>
    <cellStyle name="Calculation 2 74" xfId="5656"/>
    <cellStyle name="Calculation 2 75" xfId="5657"/>
    <cellStyle name="Calculation 2 76" xfId="5658"/>
    <cellStyle name="Calculation 2 77" xfId="5659"/>
    <cellStyle name="Calculation 2 78" xfId="5660"/>
    <cellStyle name="Calculation 2 79" xfId="5661"/>
    <cellStyle name="Calculation 2 8" xfId="5662"/>
    <cellStyle name="Calculation 2 8 2" xfId="5663"/>
    <cellStyle name="Calculation 2 8 3" xfId="12137"/>
    <cellStyle name="Calculation 2 80" xfId="5664"/>
    <cellStyle name="Calculation 2 81" xfId="5665"/>
    <cellStyle name="Calculation 2 82" xfId="5666"/>
    <cellStyle name="Calculation 2 83" xfId="5667"/>
    <cellStyle name="Calculation 2 84" xfId="5668"/>
    <cellStyle name="Calculation 2 85" xfId="5669"/>
    <cellStyle name="Calculation 2 86" xfId="5670"/>
    <cellStyle name="Calculation 2 87" xfId="5671"/>
    <cellStyle name="Calculation 2 88" xfId="5672"/>
    <cellStyle name="Calculation 2 89" xfId="5673"/>
    <cellStyle name="Calculation 2 9" xfId="5674"/>
    <cellStyle name="Calculation 2 90" xfId="5675"/>
    <cellStyle name="Calculation 2 91" xfId="5676"/>
    <cellStyle name="Calculation 2 92" xfId="5677"/>
    <cellStyle name="Calculation 2 93" xfId="5678"/>
    <cellStyle name="Calculation 2 94" xfId="5679"/>
    <cellStyle name="Calculation 2 95" xfId="5680"/>
    <cellStyle name="Calculation 2 96" xfId="5681"/>
    <cellStyle name="Calculation 2 97" xfId="5682"/>
    <cellStyle name="Calculation 2 98" xfId="5683"/>
    <cellStyle name="Calculation 2 99" xfId="5684"/>
    <cellStyle name="Calculation 2_lt" xfId="12138"/>
    <cellStyle name="Calculation 3" xfId="5685"/>
    <cellStyle name="Calculation 3 2" xfId="5686"/>
    <cellStyle name="Calculation 3 2 2" xfId="5687"/>
    <cellStyle name="Calculation 3 2 3" xfId="12140"/>
    <cellStyle name="Calculation 3 3" xfId="5688"/>
    <cellStyle name="Calculation 3 3 2" xfId="12141"/>
    <cellStyle name="Calculation 3 4" xfId="5689"/>
    <cellStyle name="Calculation 3 4 2" xfId="12142"/>
    <cellStyle name="Calculation 3 5" xfId="5690"/>
    <cellStyle name="Calculation 3 5 2" xfId="12143"/>
    <cellStyle name="Calculation 3 6" xfId="5691"/>
    <cellStyle name="Calculation 3 7" xfId="12139"/>
    <cellStyle name="Calculation 3_lt" xfId="5692"/>
    <cellStyle name="Calculation 4" xfId="5693"/>
    <cellStyle name="Calculation 4 2" xfId="5694"/>
    <cellStyle name="Calculation 4 2 2" xfId="12145"/>
    <cellStyle name="Calculation 4 3" xfId="5695"/>
    <cellStyle name="Calculation 4 3 2" xfId="12146"/>
    <cellStyle name="Calculation 4 4" xfId="5696"/>
    <cellStyle name="Calculation 4 4 2" xfId="12147"/>
    <cellStyle name="Calculation 4 5" xfId="5697"/>
    <cellStyle name="Calculation 4 5 2" xfId="12148"/>
    <cellStyle name="Calculation 4 6" xfId="5698"/>
    <cellStyle name="Calculation 4 7" xfId="12144"/>
    <cellStyle name="Calculation 4_lt" xfId="5699"/>
    <cellStyle name="Calculation 5" xfId="5700"/>
    <cellStyle name="Calculation 5 2" xfId="5701"/>
    <cellStyle name="Calculation 5 3" xfId="12149"/>
    <cellStyle name="Calculation 6" xfId="5702"/>
    <cellStyle name="Calculation 6 2" xfId="5703"/>
    <cellStyle name="Calculation 6 3" xfId="12150"/>
    <cellStyle name="Calculation 7" xfId="5704"/>
    <cellStyle name="Calculation 7 2" xfId="5705"/>
    <cellStyle name="Calculation 7 3" xfId="12151"/>
    <cellStyle name="Calculation 8" xfId="5706"/>
    <cellStyle name="Calculation 8 2" xfId="5707"/>
    <cellStyle name="Calculation 8 3" xfId="12152"/>
    <cellStyle name="Calculation 9" xfId="5708"/>
    <cellStyle name="Calculation 9 2" xfId="5709"/>
    <cellStyle name="Calculation 9 3" xfId="5710"/>
    <cellStyle name="Calculation 9 4" xfId="12153"/>
    <cellStyle name="Case_Selector" xfId="5711"/>
    <cellStyle name="Check" xfId="5712"/>
    <cellStyle name="Check 2" xfId="12154"/>
    <cellStyle name="Check Cell 10" xfId="5713"/>
    <cellStyle name="Check Cell 10 2" xfId="5714"/>
    <cellStyle name="Check Cell 11" xfId="5715"/>
    <cellStyle name="Check Cell 11 2" xfId="5716"/>
    <cellStyle name="Check Cell 2" xfId="5717"/>
    <cellStyle name="Check Cell 2 10" xfId="5718"/>
    <cellStyle name="Check Cell 2 100" xfId="5719"/>
    <cellStyle name="Check Cell 2 101" xfId="5720"/>
    <cellStyle name="Check Cell 2 102" xfId="5721"/>
    <cellStyle name="Check Cell 2 103" xfId="5722"/>
    <cellStyle name="Check Cell 2 104" xfId="5723"/>
    <cellStyle name="Check Cell 2 105" xfId="5724"/>
    <cellStyle name="Check Cell 2 106" xfId="5725"/>
    <cellStyle name="Check Cell 2 107" xfId="5726"/>
    <cellStyle name="Check Cell 2 108" xfId="5727"/>
    <cellStyle name="Check Cell 2 109" xfId="5728"/>
    <cellStyle name="Check Cell 2 11" xfId="5729"/>
    <cellStyle name="Check Cell 2 110" xfId="5730"/>
    <cellStyle name="Check Cell 2 111" xfId="5731"/>
    <cellStyle name="Check Cell 2 112" xfId="5732"/>
    <cellStyle name="Check Cell 2 113" xfId="5733"/>
    <cellStyle name="Check Cell 2 114" xfId="5734"/>
    <cellStyle name="Check Cell 2 115" xfId="5735"/>
    <cellStyle name="Check Cell 2 116" xfId="5736"/>
    <cellStyle name="Check Cell 2 117" xfId="5737"/>
    <cellStyle name="Check Cell 2 118" xfId="5738"/>
    <cellStyle name="Check Cell 2 119" xfId="5739"/>
    <cellStyle name="Check Cell 2 12" xfId="5740"/>
    <cellStyle name="Check Cell 2 120" xfId="5741"/>
    <cellStyle name="Check Cell 2 121" xfId="5742"/>
    <cellStyle name="Check Cell 2 122" xfId="5743"/>
    <cellStyle name="Check Cell 2 123" xfId="5744"/>
    <cellStyle name="Check Cell 2 124" xfId="5745"/>
    <cellStyle name="Check Cell 2 125" xfId="5746"/>
    <cellStyle name="Check Cell 2 126" xfId="5747"/>
    <cellStyle name="Check Cell 2 127" xfId="5748"/>
    <cellStyle name="Check Cell 2 128" xfId="5749"/>
    <cellStyle name="Check Cell 2 129" xfId="5750"/>
    <cellStyle name="Check Cell 2 13" xfId="5751"/>
    <cellStyle name="Check Cell 2 130" xfId="5752"/>
    <cellStyle name="Check Cell 2 131" xfId="5753"/>
    <cellStyle name="Check Cell 2 132" xfId="5754"/>
    <cellStyle name="Check Cell 2 133" xfId="5755"/>
    <cellStyle name="Check Cell 2 134" xfId="12155"/>
    <cellStyle name="Check Cell 2 14" xfId="5756"/>
    <cellStyle name="Check Cell 2 15" xfId="5757"/>
    <cellStyle name="Check Cell 2 16" xfId="5758"/>
    <cellStyle name="Check Cell 2 17" xfId="5759"/>
    <cellStyle name="Check Cell 2 18" xfId="5760"/>
    <cellStyle name="Check Cell 2 19" xfId="5761"/>
    <cellStyle name="Check Cell 2 2" xfId="5762"/>
    <cellStyle name="Check Cell 2 2 2" xfId="5763"/>
    <cellStyle name="Check Cell 2 2 3" xfId="12156"/>
    <cellStyle name="Check Cell 2 20" xfId="5764"/>
    <cellStyle name="Check Cell 2 21" xfId="5765"/>
    <cellStyle name="Check Cell 2 22" xfId="5766"/>
    <cellStyle name="Check Cell 2 23" xfId="5767"/>
    <cellStyle name="Check Cell 2 24" xfId="5768"/>
    <cellStyle name="Check Cell 2 25" xfId="5769"/>
    <cellStyle name="Check Cell 2 26" xfId="5770"/>
    <cellStyle name="Check Cell 2 27" xfId="5771"/>
    <cellStyle name="Check Cell 2 28" xfId="5772"/>
    <cellStyle name="Check Cell 2 29" xfId="5773"/>
    <cellStyle name="Check Cell 2 3" xfId="5774"/>
    <cellStyle name="Check Cell 2 3 2" xfId="5775"/>
    <cellStyle name="Check Cell 2 3 3" xfId="12157"/>
    <cellStyle name="Check Cell 2 30" xfId="5776"/>
    <cellStyle name="Check Cell 2 31" xfId="5777"/>
    <cellStyle name="Check Cell 2 32" xfId="5778"/>
    <cellStyle name="Check Cell 2 33" xfId="5779"/>
    <cellStyle name="Check Cell 2 34" xfId="5780"/>
    <cellStyle name="Check Cell 2 35" xfId="5781"/>
    <cellStyle name="Check Cell 2 36" xfId="5782"/>
    <cellStyle name="Check Cell 2 37" xfId="5783"/>
    <cellStyle name="Check Cell 2 38" xfId="5784"/>
    <cellStyle name="Check Cell 2 39" xfId="5785"/>
    <cellStyle name="Check Cell 2 4" xfId="5786"/>
    <cellStyle name="Check Cell 2 4 2" xfId="5787"/>
    <cellStyle name="Check Cell 2 4 3" xfId="12158"/>
    <cellStyle name="Check Cell 2 40" xfId="5788"/>
    <cellStyle name="Check Cell 2 41" xfId="5789"/>
    <cellStyle name="Check Cell 2 42" xfId="5790"/>
    <cellStyle name="Check Cell 2 43" xfId="5791"/>
    <cellStyle name="Check Cell 2 44" xfId="5792"/>
    <cellStyle name="Check Cell 2 45" xfId="5793"/>
    <cellStyle name="Check Cell 2 46" xfId="5794"/>
    <cellStyle name="Check Cell 2 47" xfId="5795"/>
    <cellStyle name="Check Cell 2 48" xfId="5796"/>
    <cellStyle name="Check Cell 2 49" xfId="5797"/>
    <cellStyle name="Check Cell 2 5" xfId="5798"/>
    <cellStyle name="Check Cell 2 5 2" xfId="5799"/>
    <cellStyle name="Check Cell 2 5 3" xfId="12159"/>
    <cellStyle name="Check Cell 2 50" xfId="5800"/>
    <cellStyle name="Check Cell 2 51" xfId="5801"/>
    <cellStyle name="Check Cell 2 52" xfId="5802"/>
    <cellStyle name="Check Cell 2 53" xfId="5803"/>
    <cellStyle name="Check Cell 2 54" xfId="5804"/>
    <cellStyle name="Check Cell 2 55" xfId="5805"/>
    <cellStyle name="Check Cell 2 56" xfId="5806"/>
    <cellStyle name="Check Cell 2 57" xfId="5807"/>
    <cellStyle name="Check Cell 2 58" xfId="5808"/>
    <cellStyle name="Check Cell 2 59" xfId="5809"/>
    <cellStyle name="Check Cell 2 6" xfId="5810"/>
    <cellStyle name="Check Cell 2 6 2" xfId="5811"/>
    <cellStyle name="Check Cell 2 6 3" xfId="12160"/>
    <cellStyle name="Check Cell 2 60" xfId="5812"/>
    <cellStyle name="Check Cell 2 61" xfId="5813"/>
    <cellStyle name="Check Cell 2 62" xfId="5814"/>
    <cellStyle name="Check Cell 2 63" xfId="5815"/>
    <cellStyle name="Check Cell 2 64" xfId="5816"/>
    <cellStyle name="Check Cell 2 65" xfId="5817"/>
    <cellStyle name="Check Cell 2 66" xfId="5818"/>
    <cellStyle name="Check Cell 2 67" xfId="5819"/>
    <cellStyle name="Check Cell 2 68" xfId="5820"/>
    <cellStyle name="Check Cell 2 69" xfId="5821"/>
    <cellStyle name="Check Cell 2 7" xfId="5822"/>
    <cellStyle name="Check Cell 2 7 2" xfId="5823"/>
    <cellStyle name="Check Cell 2 7 3" xfId="12161"/>
    <cellStyle name="Check Cell 2 70" xfId="5824"/>
    <cellStyle name="Check Cell 2 71" xfId="5825"/>
    <cellStyle name="Check Cell 2 72" xfId="5826"/>
    <cellStyle name="Check Cell 2 73" xfId="5827"/>
    <cellStyle name="Check Cell 2 74" xfId="5828"/>
    <cellStyle name="Check Cell 2 75" xfId="5829"/>
    <cellStyle name="Check Cell 2 76" xfId="5830"/>
    <cellStyle name="Check Cell 2 77" xfId="5831"/>
    <cellStyle name="Check Cell 2 78" xfId="5832"/>
    <cellStyle name="Check Cell 2 79" xfId="5833"/>
    <cellStyle name="Check Cell 2 8" xfId="5834"/>
    <cellStyle name="Check Cell 2 8 2" xfId="5835"/>
    <cellStyle name="Check Cell 2 8 3" xfId="12162"/>
    <cellStyle name="Check Cell 2 80" xfId="5836"/>
    <cellStyle name="Check Cell 2 81" xfId="5837"/>
    <cellStyle name="Check Cell 2 82" xfId="5838"/>
    <cellStyle name="Check Cell 2 83" xfId="5839"/>
    <cellStyle name="Check Cell 2 84" xfId="5840"/>
    <cellStyle name="Check Cell 2 85" xfId="5841"/>
    <cellStyle name="Check Cell 2 86" xfId="5842"/>
    <cellStyle name="Check Cell 2 87" xfId="5843"/>
    <cellStyle name="Check Cell 2 88" xfId="5844"/>
    <cellStyle name="Check Cell 2 89" xfId="5845"/>
    <cellStyle name="Check Cell 2 9" xfId="5846"/>
    <cellStyle name="Check Cell 2 90" xfId="5847"/>
    <cellStyle name="Check Cell 2 91" xfId="5848"/>
    <cellStyle name="Check Cell 2 92" xfId="5849"/>
    <cellStyle name="Check Cell 2 93" xfId="5850"/>
    <cellStyle name="Check Cell 2 94" xfId="5851"/>
    <cellStyle name="Check Cell 2 95" xfId="5852"/>
    <cellStyle name="Check Cell 2 96" xfId="5853"/>
    <cellStyle name="Check Cell 2 97" xfId="5854"/>
    <cellStyle name="Check Cell 2 98" xfId="5855"/>
    <cellStyle name="Check Cell 2 99" xfId="5856"/>
    <cellStyle name="Check Cell 2_lt" xfId="12163"/>
    <cellStyle name="Check Cell 3" xfId="5857"/>
    <cellStyle name="Check Cell 3 2" xfId="5858"/>
    <cellStyle name="Check Cell 3 2 2" xfId="5859"/>
    <cellStyle name="Check Cell 3 2 3" xfId="12165"/>
    <cellStyle name="Check Cell 3 3" xfId="5860"/>
    <cellStyle name="Check Cell 3 3 2" xfId="12166"/>
    <cellStyle name="Check Cell 3 4" xfId="5861"/>
    <cellStyle name="Check Cell 3 4 2" xfId="12167"/>
    <cellStyle name="Check Cell 3 5" xfId="5862"/>
    <cellStyle name="Check Cell 3 5 2" xfId="12168"/>
    <cellStyle name="Check Cell 3 6" xfId="5863"/>
    <cellStyle name="Check Cell 3 7" xfId="12164"/>
    <cellStyle name="Check Cell 3_lt" xfId="5864"/>
    <cellStyle name="Check Cell 4" xfId="5865"/>
    <cellStyle name="Check Cell 4 2" xfId="5866"/>
    <cellStyle name="Check Cell 4 2 2" xfId="12170"/>
    <cellStyle name="Check Cell 4 3" xfId="5867"/>
    <cellStyle name="Check Cell 4 3 2" xfId="12171"/>
    <cellStyle name="Check Cell 4 4" xfId="5868"/>
    <cellStyle name="Check Cell 4 4 2" xfId="12172"/>
    <cellStyle name="Check Cell 4 5" xfId="5869"/>
    <cellStyle name="Check Cell 4 5 2" xfId="12173"/>
    <cellStyle name="Check Cell 4 6" xfId="5870"/>
    <cellStyle name="Check Cell 4 7" xfId="12169"/>
    <cellStyle name="Check Cell 4_lt" xfId="5871"/>
    <cellStyle name="Check Cell 5" xfId="5872"/>
    <cellStyle name="Check Cell 5 2" xfId="5873"/>
    <cellStyle name="Check Cell 5 3" xfId="12174"/>
    <cellStyle name="Check Cell 6" xfId="5874"/>
    <cellStyle name="Check Cell 6 2" xfId="5875"/>
    <cellStyle name="Check Cell 6 3" xfId="12175"/>
    <cellStyle name="Check Cell 7" xfId="5876"/>
    <cellStyle name="Check Cell 7 2" xfId="5877"/>
    <cellStyle name="Check Cell 7 3" xfId="12176"/>
    <cellStyle name="Check Cell 8" xfId="5878"/>
    <cellStyle name="Check Cell 8 2" xfId="5879"/>
    <cellStyle name="Check Cell 8 3" xfId="12177"/>
    <cellStyle name="Check Cell 9" xfId="5880"/>
    <cellStyle name="Check Cell 9 2" xfId="5881"/>
    <cellStyle name="Check Cell 9 3" xfId="5882"/>
    <cellStyle name="Check Cell 9 4" xfId="12178"/>
    <cellStyle name="column heading" xfId="5883"/>
    <cellStyle name="column heading 2" xfId="12179"/>
    <cellStyle name="Comma  - Style1" xfId="5884"/>
    <cellStyle name="Comma  - Style1 2" xfId="5885"/>
    <cellStyle name="Comma  - Style1 3" xfId="12181"/>
    <cellStyle name="Comma  - Style2" xfId="5886"/>
    <cellStyle name="Comma  - Style2 2" xfId="5887"/>
    <cellStyle name="Comma  - Style2 3" xfId="12182"/>
    <cellStyle name="Comma  - Style3" xfId="5888"/>
    <cellStyle name="Comma  - Style3 2" xfId="5889"/>
    <cellStyle name="Comma  - Style3 3" xfId="12183"/>
    <cellStyle name="Comma  - Style4" xfId="5890"/>
    <cellStyle name="Comma  - Style4 2" xfId="5891"/>
    <cellStyle name="Comma  - Style4 3" xfId="12184"/>
    <cellStyle name="Comma  - Style5" xfId="5892"/>
    <cellStyle name="Comma  - Style5 2" xfId="5893"/>
    <cellStyle name="Comma  - Style5 3" xfId="12185"/>
    <cellStyle name="Comma  - Style6" xfId="5894"/>
    <cellStyle name="Comma  - Style6 2" xfId="5895"/>
    <cellStyle name="Comma  - Style6 3" xfId="12186"/>
    <cellStyle name="Comma  - Style7" xfId="5896"/>
    <cellStyle name="Comma  - Style7 2" xfId="5897"/>
    <cellStyle name="Comma  - Style7 3" xfId="12187"/>
    <cellStyle name="Comma  - Style8" xfId="5898"/>
    <cellStyle name="Comma  - Style8 2" xfId="5899"/>
    <cellStyle name="Comma  - Style8 3" xfId="12188"/>
    <cellStyle name="Comma 10" xfId="12189"/>
    <cellStyle name="Comma 10 10" xfId="12190"/>
    <cellStyle name="Comma 10 10 2" xfId="12191"/>
    <cellStyle name="Comma 10 11" xfId="12192"/>
    <cellStyle name="Comma 10 12" xfId="12193"/>
    <cellStyle name="Comma 10 12 2" xfId="12194"/>
    <cellStyle name="Comma 10 13" xfId="12195"/>
    <cellStyle name="Comma 10 14" xfId="12196"/>
    <cellStyle name="Comma 10 14 2" xfId="12197"/>
    <cellStyle name="Comma 10 15" xfId="12198"/>
    <cellStyle name="Comma 10 15 2" xfId="12199"/>
    <cellStyle name="Comma 10 16" xfId="12200"/>
    <cellStyle name="Comma 10 17" xfId="12201"/>
    <cellStyle name="Comma 10 2" xfId="12202"/>
    <cellStyle name="Comma 10 3" xfId="12203"/>
    <cellStyle name="Comma 10 3 2" xfId="12204"/>
    <cellStyle name="Comma 10 4" xfId="12205"/>
    <cellStyle name="Comma 10 5" xfId="12206"/>
    <cellStyle name="Comma 10 5 2" xfId="12207"/>
    <cellStyle name="Comma 10 6" xfId="12208"/>
    <cellStyle name="Comma 10 7" xfId="12209"/>
    <cellStyle name="Comma 10 7 2" xfId="12210"/>
    <cellStyle name="Comma 10 8" xfId="12211"/>
    <cellStyle name="Comma 10 8 2" xfId="12212"/>
    <cellStyle name="Comma 10 9" xfId="12213"/>
    <cellStyle name="Comma 11" xfId="12214"/>
    <cellStyle name="Comma 11 2" xfId="12215"/>
    <cellStyle name="Comma 12" xfId="5900"/>
    <cellStyle name="Comma 12 2" xfId="5901"/>
    <cellStyle name="Comma 12 2 2" xfId="12217"/>
    <cellStyle name="Comma 12 3" xfId="12216"/>
    <cellStyle name="Comma 13" xfId="5902"/>
    <cellStyle name="Comma 13 2" xfId="12219"/>
    <cellStyle name="Comma 13 3" xfId="12218"/>
    <cellStyle name="Comma 14" xfId="5903"/>
    <cellStyle name="Comma 14 2" xfId="12221"/>
    <cellStyle name="Comma 14 3" xfId="12220"/>
    <cellStyle name="Comma 15" xfId="5904"/>
    <cellStyle name="Comma 15 2" xfId="12223"/>
    <cellStyle name="Comma 15 3" xfId="12222"/>
    <cellStyle name="Comma 16" xfId="5905"/>
    <cellStyle name="Comma 16 2" xfId="12225"/>
    <cellStyle name="Comma 16 3" xfId="12224"/>
    <cellStyle name="Comma 17" xfId="5906"/>
    <cellStyle name="Comma 17 2" xfId="12227"/>
    <cellStyle name="Comma 17 3" xfId="12226"/>
    <cellStyle name="Comma 18" xfId="5907"/>
    <cellStyle name="Comma 18 2" xfId="12229"/>
    <cellStyle name="Comma 18 3" xfId="12228"/>
    <cellStyle name="Comma 19" xfId="5908"/>
    <cellStyle name="Comma 19 2" xfId="12230"/>
    <cellStyle name="Comma 2" xfId="5909"/>
    <cellStyle name="Comma 2 10" xfId="5910"/>
    <cellStyle name="Comma 2 10 2" xfId="12231"/>
    <cellStyle name="Comma 2 11" xfId="5911"/>
    <cellStyle name="Comma 2 11 2" xfId="5912"/>
    <cellStyle name="Comma 2 11 2 2" xfId="12233"/>
    <cellStyle name="Comma 2 11 3" xfId="12232"/>
    <cellStyle name="Comma 2 12" xfId="5913"/>
    <cellStyle name="Comma 2 12 2" xfId="5914"/>
    <cellStyle name="Comma 2 13" xfId="5915"/>
    <cellStyle name="Comma 2 13 2" xfId="5916"/>
    <cellStyle name="Comma 2 2" xfId="5917"/>
    <cellStyle name="Comma 2 2 2" xfId="5918"/>
    <cellStyle name="Comma 2 2 2 2" xfId="12235"/>
    <cellStyle name="Comma 2 2 3" xfId="5919"/>
    <cellStyle name="Comma 2 2 3 2" xfId="12236"/>
    <cellStyle name="Comma 2 2 4" xfId="5920"/>
    <cellStyle name="Comma 2 2 4 2" xfId="12237"/>
    <cellStyle name="Comma 2 2 5" xfId="5921"/>
    <cellStyle name="Comma 2 2 5 2" xfId="12238"/>
    <cellStyle name="Comma 2 2 6" xfId="5922"/>
    <cellStyle name="Comma 2 2 6 2" xfId="12239"/>
    <cellStyle name="Comma 2 2 7" xfId="12234"/>
    <cellStyle name="Comma 2 3" xfId="5923"/>
    <cellStyle name="Comma 2 3 2" xfId="5924"/>
    <cellStyle name="Comma 2 3 2 2" xfId="12241"/>
    <cellStyle name="Comma 2 3 3" xfId="5925"/>
    <cellStyle name="Comma 2 3 3 2" xfId="12242"/>
    <cellStyle name="Comma 2 3 4" xfId="12240"/>
    <cellStyle name="Comma 2 4" xfId="5926"/>
    <cellStyle name="Comma 2 4 2" xfId="5927"/>
    <cellStyle name="Comma 2 4 2 2" xfId="12244"/>
    <cellStyle name="Comma 2 4 3" xfId="5928"/>
    <cellStyle name="Comma 2 4 3 2" xfId="12245"/>
    <cellStyle name="Comma 2 4 4" xfId="12243"/>
    <cellStyle name="Comma 2 5" xfId="5929"/>
    <cellStyle name="Comma 2 5 2" xfId="12246"/>
    <cellStyle name="Comma 2 6" xfId="5930"/>
    <cellStyle name="Comma 2 6 2" xfId="12247"/>
    <cellStyle name="Comma 2 7" xfId="5931"/>
    <cellStyle name="Comma 2 7 2" xfId="12248"/>
    <cellStyle name="Comma 2 8" xfId="5932"/>
    <cellStyle name="Comma 2 8 2" xfId="12249"/>
    <cellStyle name="Comma 2 9" xfId="5933"/>
    <cellStyle name="Comma 2 9 2" xfId="12250"/>
    <cellStyle name="Comma 20" xfId="5934"/>
    <cellStyle name="Comma 20 2" xfId="12251"/>
    <cellStyle name="Comma 21" xfId="5935"/>
    <cellStyle name="Comma 21 2" xfId="12252"/>
    <cellStyle name="Comma 22" xfId="5936"/>
    <cellStyle name="Comma 22 2" xfId="12253"/>
    <cellStyle name="Comma 23" xfId="5937"/>
    <cellStyle name="Comma 23 2" xfId="12254"/>
    <cellStyle name="Comma 24" xfId="5938"/>
    <cellStyle name="Comma 24 2" xfId="12255"/>
    <cellStyle name="Comma 25" xfId="5939"/>
    <cellStyle name="Comma 25 2" xfId="12256"/>
    <cellStyle name="Comma 26" xfId="5940"/>
    <cellStyle name="Comma 26 2" xfId="12257"/>
    <cellStyle name="Comma 27" xfId="5941"/>
    <cellStyle name="Comma 27 2" xfId="12258"/>
    <cellStyle name="Comma 28" xfId="5942"/>
    <cellStyle name="Comma 28 2" xfId="12259"/>
    <cellStyle name="Comma 29" xfId="5943"/>
    <cellStyle name="Comma 29 2" xfId="12260"/>
    <cellStyle name="Comma 3" xfId="5944"/>
    <cellStyle name="Comma 3 2" xfId="5945"/>
    <cellStyle name="Comma 3 2 2" xfId="5946"/>
    <cellStyle name="Comma 3 2 2 2" xfId="12262"/>
    <cellStyle name="Comma 3 2 3" xfId="12261"/>
    <cellStyle name="Comma 3 3" xfId="5947"/>
    <cellStyle name="Comma 3 3 2" xfId="12263"/>
    <cellStyle name="Comma 30" xfId="5948"/>
    <cellStyle name="Comma 30 2" xfId="12264"/>
    <cellStyle name="Comma 31" xfId="5949"/>
    <cellStyle name="Comma 31 2" xfId="12265"/>
    <cellStyle name="Comma 32" xfId="5950"/>
    <cellStyle name="Comma 32 2" xfId="12266"/>
    <cellStyle name="Comma 33" xfId="5951"/>
    <cellStyle name="Comma 33 2" xfId="12267"/>
    <cellStyle name="Comma 34" xfId="5952"/>
    <cellStyle name="Comma 34 2" xfId="12268"/>
    <cellStyle name="Comma 35" xfId="5953"/>
    <cellStyle name="Comma 35 2" xfId="12269"/>
    <cellStyle name="Comma 36" xfId="12270"/>
    <cellStyle name="Comma 37" xfId="12271"/>
    <cellStyle name="Comma 38" xfId="12272"/>
    <cellStyle name="Comma 39" xfId="12273"/>
    <cellStyle name="Comma 4" xfId="5954"/>
    <cellStyle name="Comma 4 10" xfId="12274"/>
    <cellStyle name="Comma 4 11" xfId="12275"/>
    <cellStyle name="Comma 4 12" xfId="12276"/>
    <cellStyle name="Comma 4 13" xfId="12277"/>
    <cellStyle name="Comma 4 2" xfId="5955"/>
    <cellStyle name="Comma 4 2 2" xfId="5956"/>
    <cellStyle name="Comma 4 2 2 2" xfId="12279"/>
    <cellStyle name="Comma 4 2 3" xfId="5957"/>
    <cellStyle name="Comma 4 2 3 2" xfId="12280"/>
    <cellStyle name="Comma 4 2 4" xfId="5958"/>
    <cellStyle name="Comma 4 2 4 2" xfId="12281"/>
    <cellStyle name="Comma 4 2 5" xfId="5959"/>
    <cellStyle name="Comma 4 2 5 2" xfId="12282"/>
    <cellStyle name="Comma 4 2 6" xfId="13740"/>
    <cellStyle name="Comma 4 2 7" xfId="12278"/>
    <cellStyle name="Comma 4 3" xfId="5960"/>
    <cellStyle name="Comma 4 3 2" xfId="12283"/>
    <cellStyle name="Comma 4 4" xfId="5961"/>
    <cellStyle name="Comma 4 4 2" xfId="5962"/>
    <cellStyle name="Comma 4 5" xfId="5963"/>
    <cellStyle name="Comma 4 5 2" xfId="5964"/>
    <cellStyle name="Comma 4 6" xfId="5965"/>
    <cellStyle name="Comma 4 6 2" xfId="5966"/>
    <cellStyle name="Comma 4 7" xfId="5967"/>
    <cellStyle name="Comma 4 7 2" xfId="12284"/>
    <cellStyle name="Comma 4 8" xfId="12285"/>
    <cellStyle name="Comma 4 9" xfId="12286"/>
    <cellStyle name="Comma 40" xfId="12287"/>
    <cellStyle name="Comma 41" xfId="12288"/>
    <cellStyle name="Comma 42" xfId="12289"/>
    <cellStyle name="Comma 43" xfId="12290"/>
    <cellStyle name="Comma 44" xfId="12291"/>
    <cellStyle name="Comma 45" xfId="12292"/>
    <cellStyle name="Comma 46" xfId="12293"/>
    <cellStyle name="Comma 47" xfId="12294"/>
    <cellStyle name="Comma 48" xfId="12295"/>
    <cellStyle name="Comma 49" xfId="12296"/>
    <cellStyle name="Comma 5" xfId="5968"/>
    <cellStyle name="Comma 5 10" xfId="12297"/>
    <cellStyle name="Comma 5 11" xfId="12298"/>
    <cellStyle name="Comma 5 12" xfId="12299"/>
    <cellStyle name="Comma 5 13" xfId="12300"/>
    <cellStyle name="Comma 5 14" xfId="12301"/>
    <cellStyle name="Comma 5 15" xfId="12302"/>
    <cellStyle name="Comma 5 16" xfId="12303"/>
    <cellStyle name="Comma 5 17" xfId="12304"/>
    <cellStyle name="Comma 5 18" xfId="12305"/>
    <cellStyle name="Comma 5 19" xfId="12306"/>
    <cellStyle name="Comma 5 2" xfId="5969"/>
    <cellStyle name="Comma 5 2 2" xfId="12308"/>
    <cellStyle name="Comma 5 2 3" xfId="12309"/>
    <cellStyle name="Comma 5 2 4" xfId="12310"/>
    <cellStyle name="Comma 5 2 5" xfId="12311"/>
    <cellStyle name="Comma 5 2 6" xfId="12312"/>
    <cellStyle name="Comma 5 2 7" xfId="12313"/>
    <cellStyle name="Comma 5 2 8" xfId="12314"/>
    <cellStyle name="Comma 5 2 9" xfId="12307"/>
    <cellStyle name="Comma 5 20" xfId="12315"/>
    <cellStyle name="Comma 5 21" xfId="12316"/>
    <cellStyle name="Comma 5 22" xfId="12317"/>
    <cellStyle name="Comma 5 3" xfId="12318"/>
    <cellStyle name="Comma 5 4" xfId="12319"/>
    <cellStyle name="Comma 5 5" xfId="12320"/>
    <cellStyle name="Comma 5 6" xfId="12321"/>
    <cellStyle name="Comma 5 7" xfId="12322"/>
    <cellStyle name="Comma 5 8" xfId="12323"/>
    <cellStyle name="Comma 5 9" xfId="12324"/>
    <cellStyle name="Comma 50" xfId="12325"/>
    <cellStyle name="Comma 51" xfId="12326"/>
    <cellStyle name="Comma 52" xfId="12327"/>
    <cellStyle name="Comma 53" xfId="13739"/>
    <cellStyle name="Comma 54" xfId="13755"/>
    <cellStyle name="Comma 55" xfId="13756"/>
    <cellStyle name="Comma 56" xfId="13758"/>
    <cellStyle name="Comma 57" xfId="13760"/>
    <cellStyle name="Comma 58" xfId="13762"/>
    <cellStyle name="Comma 59" xfId="13764"/>
    <cellStyle name="Comma 6" xfId="12328"/>
    <cellStyle name="Comma 6 10" xfId="12329"/>
    <cellStyle name="Comma 6 11" xfId="12330"/>
    <cellStyle name="Comma 6 12" xfId="12331"/>
    <cellStyle name="Comma 6 13" xfId="12332"/>
    <cellStyle name="Comma 6 14" xfId="12333"/>
    <cellStyle name="Comma 6 15" xfId="12334"/>
    <cellStyle name="Comma 6 16" xfId="12335"/>
    <cellStyle name="Comma 6 17" xfId="12336"/>
    <cellStyle name="Comma 6 18" xfId="12337"/>
    <cellStyle name="Comma 6 19" xfId="12338"/>
    <cellStyle name="Comma 6 2" xfId="5970"/>
    <cellStyle name="Comma 6 2 2" xfId="12340"/>
    <cellStyle name="Comma 6 2 3" xfId="12341"/>
    <cellStyle name="Comma 6 2 4" xfId="12342"/>
    <cellStyle name="Comma 6 2 5" xfId="12343"/>
    <cellStyle name="Comma 6 2 6" xfId="12344"/>
    <cellStyle name="Comma 6 2 7" xfId="12345"/>
    <cellStyle name="Comma 6 2 8" xfId="12346"/>
    <cellStyle name="Comma 6 2 9" xfId="12339"/>
    <cellStyle name="Comma 6 20" xfId="12347"/>
    <cellStyle name="Comma 6 21" xfId="12348"/>
    <cellStyle name="Comma 6 22" xfId="12349"/>
    <cellStyle name="Comma 6 3" xfId="12350"/>
    <cellStyle name="Comma 6 4" xfId="12351"/>
    <cellStyle name="Comma 6 5" xfId="12352"/>
    <cellStyle name="Comma 6 6" xfId="12353"/>
    <cellStyle name="Comma 6 7" xfId="12354"/>
    <cellStyle name="Comma 6 8" xfId="12355"/>
    <cellStyle name="Comma 6 9" xfId="12356"/>
    <cellStyle name="Comma 60" xfId="12180"/>
    <cellStyle name="Comma 61" xfId="13766"/>
    <cellStyle name="Comma 62" xfId="11885"/>
    <cellStyle name="Comma 7" xfId="12357"/>
    <cellStyle name="Comma 7 2" xfId="5971"/>
    <cellStyle name="Comma 7 2 2" xfId="12358"/>
    <cellStyle name="Comma 8" xfId="12359"/>
    <cellStyle name="Comma 8 2" xfId="12360"/>
    <cellStyle name="Comma 9" xfId="12361"/>
    <cellStyle name="Comma 9 2" xfId="12362"/>
    <cellStyle name="Copied" xfId="5972"/>
    <cellStyle name="Copied 2" xfId="12363"/>
    <cellStyle name="COST1" xfId="5973"/>
    <cellStyle name="COST1 2" xfId="12364"/>
    <cellStyle name="COURIER" xfId="5974"/>
    <cellStyle name="COURIER 2" xfId="12365"/>
    <cellStyle name="Curren - Style2" xfId="5975"/>
    <cellStyle name="Curren - Style2 2" xfId="12366"/>
    <cellStyle name="Currency 2" xfId="5976"/>
    <cellStyle name="Currency 2 10" xfId="12367"/>
    <cellStyle name="Currency 2 2" xfId="5977"/>
    <cellStyle name="Currency 2 2 2" xfId="5978"/>
    <cellStyle name="Currency 2 2 3" xfId="12368"/>
    <cellStyle name="Currency 2 3" xfId="5979"/>
    <cellStyle name="Currency 2 3 2" xfId="12369"/>
    <cellStyle name="Currency 2 4" xfId="12370"/>
    <cellStyle name="Currency 2 5" xfId="12371"/>
    <cellStyle name="Currency 2 6" xfId="12372"/>
    <cellStyle name="Currency 2 7" xfId="12373"/>
    <cellStyle name="Currency 2 8" xfId="12374"/>
    <cellStyle name="Currency 2 9" xfId="12375"/>
    <cellStyle name="Currency 3" xfId="5980"/>
    <cellStyle name="Currency 3 2" xfId="12376"/>
    <cellStyle name="Currency 4" xfId="5981"/>
    <cellStyle name="DATA" xfId="5982"/>
    <cellStyle name="DATA 2" xfId="5983"/>
    <cellStyle name="DATA 2 2" xfId="5984"/>
    <cellStyle name="DATA 2 2 2" xfId="12379"/>
    <cellStyle name="DATA 2 3" xfId="5985"/>
    <cellStyle name="DATA 2 3 2" xfId="12380"/>
    <cellStyle name="DATA 2 4" xfId="12378"/>
    <cellStyle name="DATA 3" xfId="5986"/>
    <cellStyle name="DATA 3 2" xfId="5987"/>
    <cellStyle name="DATA 3 2 2" xfId="12382"/>
    <cellStyle name="DATA 3 3" xfId="5988"/>
    <cellStyle name="DATA 3 3 2" xfId="12383"/>
    <cellStyle name="DATA 3 4" xfId="12381"/>
    <cellStyle name="DATA 4" xfId="5989"/>
    <cellStyle name="DATA 4 2" xfId="5990"/>
    <cellStyle name="DATA 4 2 2" xfId="12385"/>
    <cellStyle name="DATA 4 3" xfId="5991"/>
    <cellStyle name="DATA 4 3 2" xfId="12386"/>
    <cellStyle name="DATA 4 4" xfId="12384"/>
    <cellStyle name="DATA 5" xfId="5992"/>
    <cellStyle name="DATA 5 2" xfId="12387"/>
    <cellStyle name="DATA 6" xfId="5993"/>
    <cellStyle name="DATA 6 2" xfId="12388"/>
    <cellStyle name="DATA 7" xfId="12377"/>
    <cellStyle name="DATA_Action plan 2011-12 Capex" xfId="5994"/>
    <cellStyle name="date" xfId="5995"/>
    <cellStyle name="date 2" xfId="12389"/>
    <cellStyle name="Empty_Cell" xfId="5996"/>
    <cellStyle name="Entered" xfId="5997"/>
    <cellStyle name="Entered 2" xfId="12390"/>
    <cellStyle name="Error" xfId="5998"/>
    <cellStyle name="Error 2" xfId="12391"/>
    <cellStyle name="ervices" xfId="5999"/>
    <cellStyle name="ervices 2" xfId="6000"/>
    <cellStyle name="ervices 2 2" xfId="6001"/>
    <cellStyle name="ervices 2 2 2" xfId="12394"/>
    <cellStyle name="ervices 2 3" xfId="6002"/>
    <cellStyle name="ervices 2 3 2" xfId="12395"/>
    <cellStyle name="ervices 2 4" xfId="12393"/>
    <cellStyle name="ervices 3" xfId="6003"/>
    <cellStyle name="ervices 3 2" xfId="6004"/>
    <cellStyle name="ervices 3 2 2" xfId="12397"/>
    <cellStyle name="ervices 3 3" xfId="6005"/>
    <cellStyle name="ervices 3 3 2" xfId="12398"/>
    <cellStyle name="ervices 3 4" xfId="12396"/>
    <cellStyle name="ervices 4" xfId="6006"/>
    <cellStyle name="ervices 4 2" xfId="6007"/>
    <cellStyle name="ervices 4 2 2" xfId="12400"/>
    <cellStyle name="ervices 4 3" xfId="6008"/>
    <cellStyle name="ervices 4 3 2" xfId="12401"/>
    <cellStyle name="ervices 4 4" xfId="12399"/>
    <cellStyle name="ervices 5" xfId="6009"/>
    <cellStyle name="ervices 5 2" xfId="12402"/>
    <cellStyle name="ervices 6" xfId="6010"/>
    <cellStyle name="ervices 6 2" xfId="12403"/>
    <cellStyle name="ervices 7" xfId="12392"/>
    <cellStyle name="Euro" xfId="6011"/>
    <cellStyle name="Euro 2" xfId="6012"/>
    <cellStyle name="Euro 3" xfId="12404"/>
    <cellStyle name="Excel Built-in Good" xfId="6013"/>
    <cellStyle name="Excel Built-in Normal" xfId="6014"/>
    <cellStyle name="Excel Built-in Normal 1" xfId="6015"/>
    <cellStyle name="Excel Built-in Normal 1 2" xfId="12406"/>
    <cellStyle name="Excel Built-in Normal 2" xfId="6016"/>
    <cellStyle name="Excel Built-in Normal 2 2" xfId="13741"/>
    <cellStyle name="Excel Built-in Normal 3" xfId="12405"/>
    <cellStyle name="Explanatory Text 10" xfId="6017"/>
    <cellStyle name="Explanatory Text 10 2" xfId="6018"/>
    <cellStyle name="Explanatory Text 11" xfId="6019"/>
    <cellStyle name="Explanatory Text 11 2" xfId="6020"/>
    <cellStyle name="Explanatory Text 2" xfId="6021"/>
    <cellStyle name="Explanatory Text 2 10" xfId="6022"/>
    <cellStyle name="Explanatory Text 2 100" xfId="6023"/>
    <cellStyle name="Explanatory Text 2 101" xfId="6024"/>
    <cellStyle name="Explanatory Text 2 102" xfId="6025"/>
    <cellStyle name="Explanatory Text 2 103" xfId="6026"/>
    <cellStyle name="Explanatory Text 2 104" xfId="6027"/>
    <cellStyle name="Explanatory Text 2 105" xfId="6028"/>
    <cellStyle name="Explanatory Text 2 106" xfId="6029"/>
    <cellStyle name="Explanatory Text 2 107" xfId="6030"/>
    <cellStyle name="Explanatory Text 2 108" xfId="6031"/>
    <cellStyle name="Explanatory Text 2 109" xfId="6032"/>
    <cellStyle name="Explanatory Text 2 11" xfId="6033"/>
    <cellStyle name="Explanatory Text 2 110" xfId="6034"/>
    <cellStyle name="Explanatory Text 2 111" xfId="6035"/>
    <cellStyle name="Explanatory Text 2 112" xfId="6036"/>
    <cellStyle name="Explanatory Text 2 113" xfId="6037"/>
    <cellStyle name="Explanatory Text 2 114" xfId="6038"/>
    <cellStyle name="Explanatory Text 2 115" xfId="6039"/>
    <cellStyle name="Explanatory Text 2 116" xfId="6040"/>
    <cellStyle name="Explanatory Text 2 117" xfId="6041"/>
    <cellStyle name="Explanatory Text 2 118" xfId="6042"/>
    <cellStyle name="Explanatory Text 2 119" xfId="6043"/>
    <cellStyle name="Explanatory Text 2 12" xfId="6044"/>
    <cellStyle name="Explanatory Text 2 120" xfId="6045"/>
    <cellStyle name="Explanatory Text 2 121" xfId="6046"/>
    <cellStyle name="Explanatory Text 2 122" xfId="6047"/>
    <cellStyle name="Explanatory Text 2 123" xfId="6048"/>
    <cellStyle name="Explanatory Text 2 124" xfId="6049"/>
    <cellStyle name="Explanatory Text 2 125" xfId="6050"/>
    <cellStyle name="Explanatory Text 2 126" xfId="6051"/>
    <cellStyle name="Explanatory Text 2 127" xfId="6052"/>
    <cellStyle name="Explanatory Text 2 128" xfId="6053"/>
    <cellStyle name="Explanatory Text 2 129" xfId="6054"/>
    <cellStyle name="Explanatory Text 2 13" xfId="6055"/>
    <cellStyle name="Explanatory Text 2 130" xfId="6056"/>
    <cellStyle name="Explanatory Text 2 131" xfId="6057"/>
    <cellStyle name="Explanatory Text 2 132" xfId="6058"/>
    <cellStyle name="Explanatory Text 2 133" xfId="6059"/>
    <cellStyle name="Explanatory Text 2 134" xfId="12407"/>
    <cellStyle name="Explanatory Text 2 14" xfId="6060"/>
    <cellStyle name="Explanatory Text 2 15" xfId="6061"/>
    <cellStyle name="Explanatory Text 2 16" xfId="6062"/>
    <cellStyle name="Explanatory Text 2 17" xfId="6063"/>
    <cellStyle name="Explanatory Text 2 18" xfId="6064"/>
    <cellStyle name="Explanatory Text 2 19" xfId="6065"/>
    <cellStyle name="Explanatory Text 2 2" xfId="6066"/>
    <cellStyle name="Explanatory Text 2 2 2" xfId="6067"/>
    <cellStyle name="Explanatory Text 2 2 3" xfId="12408"/>
    <cellStyle name="Explanatory Text 2 20" xfId="6068"/>
    <cellStyle name="Explanatory Text 2 21" xfId="6069"/>
    <cellStyle name="Explanatory Text 2 22" xfId="6070"/>
    <cellStyle name="Explanatory Text 2 23" xfId="6071"/>
    <cellStyle name="Explanatory Text 2 24" xfId="6072"/>
    <cellStyle name="Explanatory Text 2 25" xfId="6073"/>
    <cellStyle name="Explanatory Text 2 26" xfId="6074"/>
    <cellStyle name="Explanatory Text 2 27" xfId="6075"/>
    <cellStyle name="Explanatory Text 2 28" xfId="6076"/>
    <cellStyle name="Explanatory Text 2 29" xfId="6077"/>
    <cellStyle name="Explanatory Text 2 3" xfId="6078"/>
    <cellStyle name="Explanatory Text 2 3 2" xfId="6079"/>
    <cellStyle name="Explanatory Text 2 3 3" xfId="12409"/>
    <cellStyle name="Explanatory Text 2 30" xfId="6080"/>
    <cellStyle name="Explanatory Text 2 31" xfId="6081"/>
    <cellStyle name="Explanatory Text 2 32" xfId="6082"/>
    <cellStyle name="Explanatory Text 2 33" xfId="6083"/>
    <cellStyle name="Explanatory Text 2 34" xfId="6084"/>
    <cellStyle name="Explanatory Text 2 35" xfId="6085"/>
    <cellStyle name="Explanatory Text 2 36" xfId="6086"/>
    <cellStyle name="Explanatory Text 2 37" xfId="6087"/>
    <cellStyle name="Explanatory Text 2 38" xfId="6088"/>
    <cellStyle name="Explanatory Text 2 39" xfId="6089"/>
    <cellStyle name="Explanatory Text 2 4" xfId="6090"/>
    <cellStyle name="Explanatory Text 2 4 2" xfId="6091"/>
    <cellStyle name="Explanatory Text 2 4 3" xfId="12410"/>
    <cellStyle name="Explanatory Text 2 40" xfId="6092"/>
    <cellStyle name="Explanatory Text 2 41" xfId="6093"/>
    <cellStyle name="Explanatory Text 2 42" xfId="6094"/>
    <cellStyle name="Explanatory Text 2 43" xfId="6095"/>
    <cellStyle name="Explanatory Text 2 44" xfId="6096"/>
    <cellStyle name="Explanatory Text 2 45" xfId="6097"/>
    <cellStyle name="Explanatory Text 2 46" xfId="6098"/>
    <cellStyle name="Explanatory Text 2 47" xfId="6099"/>
    <cellStyle name="Explanatory Text 2 48" xfId="6100"/>
    <cellStyle name="Explanatory Text 2 49" xfId="6101"/>
    <cellStyle name="Explanatory Text 2 5" xfId="6102"/>
    <cellStyle name="Explanatory Text 2 5 2" xfId="6103"/>
    <cellStyle name="Explanatory Text 2 5 3" xfId="12411"/>
    <cellStyle name="Explanatory Text 2 50" xfId="6104"/>
    <cellStyle name="Explanatory Text 2 51" xfId="6105"/>
    <cellStyle name="Explanatory Text 2 52" xfId="6106"/>
    <cellStyle name="Explanatory Text 2 53" xfId="6107"/>
    <cellStyle name="Explanatory Text 2 54" xfId="6108"/>
    <cellStyle name="Explanatory Text 2 55" xfId="6109"/>
    <cellStyle name="Explanatory Text 2 56" xfId="6110"/>
    <cellStyle name="Explanatory Text 2 57" xfId="6111"/>
    <cellStyle name="Explanatory Text 2 58" xfId="6112"/>
    <cellStyle name="Explanatory Text 2 59" xfId="6113"/>
    <cellStyle name="Explanatory Text 2 6" xfId="6114"/>
    <cellStyle name="Explanatory Text 2 6 2" xfId="6115"/>
    <cellStyle name="Explanatory Text 2 6 3" xfId="12412"/>
    <cellStyle name="Explanatory Text 2 60" xfId="6116"/>
    <cellStyle name="Explanatory Text 2 61" xfId="6117"/>
    <cellStyle name="Explanatory Text 2 62" xfId="6118"/>
    <cellStyle name="Explanatory Text 2 63" xfId="6119"/>
    <cellStyle name="Explanatory Text 2 64" xfId="6120"/>
    <cellStyle name="Explanatory Text 2 65" xfId="6121"/>
    <cellStyle name="Explanatory Text 2 66" xfId="6122"/>
    <cellStyle name="Explanatory Text 2 67" xfId="6123"/>
    <cellStyle name="Explanatory Text 2 68" xfId="6124"/>
    <cellStyle name="Explanatory Text 2 69" xfId="6125"/>
    <cellStyle name="Explanatory Text 2 7" xfId="6126"/>
    <cellStyle name="Explanatory Text 2 7 2" xfId="6127"/>
    <cellStyle name="Explanatory Text 2 7 3" xfId="12413"/>
    <cellStyle name="Explanatory Text 2 70" xfId="6128"/>
    <cellStyle name="Explanatory Text 2 71" xfId="6129"/>
    <cellStyle name="Explanatory Text 2 72" xfId="6130"/>
    <cellStyle name="Explanatory Text 2 73" xfId="6131"/>
    <cellStyle name="Explanatory Text 2 74" xfId="6132"/>
    <cellStyle name="Explanatory Text 2 75" xfId="6133"/>
    <cellStyle name="Explanatory Text 2 76" xfId="6134"/>
    <cellStyle name="Explanatory Text 2 77" xfId="6135"/>
    <cellStyle name="Explanatory Text 2 78" xfId="6136"/>
    <cellStyle name="Explanatory Text 2 79" xfId="6137"/>
    <cellStyle name="Explanatory Text 2 8" xfId="6138"/>
    <cellStyle name="Explanatory Text 2 8 2" xfId="6139"/>
    <cellStyle name="Explanatory Text 2 8 3" xfId="12414"/>
    <cellStyle name="Explanatory Text 2 80" xfId="6140"/>
    <cellStyle name="Explanatory Text 2 81" xfId="6141"/>
    <cellStyle name="Explanatory Text 2 82" xfId="6142"/>
    <cellStyle name="Explanatory Text 2 83" xfId="6143"/>
    <cellStyle name="Explanatory Text 2 84" xfId="6144"/>
    <cellStyle name="Explanatory Text 2 85" xfId="6145"/>
    <cellStyle name="Explanatory Text 2 86" xfId="6146"/>
    <cellStyle name="Explanatory Text 2 87" xfId="6147"/>
    <cellStyle name="Explanatory Text 2 88" xfId="6148"/>
    <cellStyle name="Explanatory Text 2 89" xfId="6149"/>
    <cellStyle name="Explanatory Text 2 9" xfId="6150"/>
    <cellStyle name="Explanatory Text 2 90" xfId="6151"/>
    <cellStyle name="Explanatory Text 2 91" xfId="6152"/>
    <cellStyle name="Explanatory Text 2 92" xfId="6153"/>
    <cellStyle name="Explanatory Text 2 93" xfId="6154"/>
    <cellStyle name="Explanatory Text 2 94" xfId="6155"/>
    <cellStyle name="Explanatory Text 2 95" xfId="6156"/>
    <cellStyle name="Explanatory Text 2 96" xfId="6157"/>
    <cellStyle name="Explanatory Text 2 97" xfId="6158"/>
    <cellStyle name="Explanatory Text 2 98" xfId="6159"/>
    <cellStyle name="Explanatory Text 2 99" xfId="6160"/>
    <cellStyle name="Explanatory Text 3" xfId="6161"/>
    <cellStyle name="Explanatory Text 3 2" xfId="6162"/>
    <cellStyle name="Explanatory Text 3 2 2" xfId="6163"/>
    <cellStyle name="Explanatory Text 3 2 3" xfId="12416"/>
    <cellStyle name="Explanatory Text 3 3" xfId="6164"/>
    <cellStyle name="Explanatory Text 3 3 2" xfId="12417"/>
    <cellStyle name="Explanatory Text 3 4" xfId="6165"/>
    <cellStyle name="Explanatory Text 3 4 2" xfId="12418"/>
    <cellStyle name="Explanatory Text 3 5" xfId="6166"/>
    <cellStyle name="Explanatory Text 3 5 2" xfId="12419"/>
    <cellStyle name="Explanatory Text 3 6" xfId="6167"/>
    <cellStyle name="Explanatory Text 3 7" xfId="12415"/>
    <cellStyle name="Explanatory Text 4" xfId="6168"/>
    <cellStyle name="Explanatory Text 4 2" xfId="6169"/>
    <cellStyle name="Explanatory Text 4 2 2" xfId="12421"/>
    <cellStyle name="Explanatory Text 4 3" xfId="6170"/>
    <cellStyle name="Explanatory Text 4 3 2" xfId="12422"/>
    <cellStyle name="Explanatory Text 4 4" xfId="6171"/>
    <cellStyle name="Explanatory Text 4 4 2" xfId="12423"/>
    <cellStyle name="Explanatory Text 4 5" xfId="6172"/>
    <cellStyle name="Explanatory Text 4 5 2" xfId="12424"/>
    <cellStyle name="Explanatory Text 4 6" xfId="6173"/>
    <cellStyle name="Explanatory Text 4 7" xfId="12420"/>
    <cellStyle name="Explanatory Text 5" xfId="6174"/>
    <cellStyle name="Explanatory Text 5 2" xfId="6175"/>
    <cellStyle name="Explanatory Text 5 3" xfId="12425"/>
    <cellStyle name="Explanatory Text 6" xfId="6176"/>
    <cellStyle name="Explanatory Text 6 2" xfId="6177"/>
    <cellStyle name="Explanatory Text 6 3" xfId="12426"/>
    <cellStyle name="Explanatory Text 7" xfId="6178"/>
    <cellStyle name="Explanatory Text 7 2" xfId="6179"/>
    <cellStyle name="Explanatory Text 7 3" xfId="12427"/>
    <cellStyle name="Explanatory Text 8" xfId="6180"/>
    <cellStyle name="Explanatory Text 8 2" xfId="6181"/>
    <cellStyle name="Explanatory Text 8 3" xfId="12428"/>
    <cellStyle name="Explanatory Text 9" xfId="6182"/>
    <cellStyle name="Explanatory Text 9 2" xfId="6183"/>
    <cellStyle name="Explanatory Text 9 3" xfId="6184"/>
    <cellStyle name="Explanatory Text 9 4" xfId="12429"/>
    <cellStyle name="Fill" xfId="6185"/>
    <cellStyle name="Fill 2" xfId="6186"/>
    <cellStyle name="Fill 2 2" xfId="6187"/>
    <cellStyle name="Fill 2 2 2" xfId="12432"/>
    <cellStyle name="Fill 2 3" xfId="6188"/>
    <cellStyle name="Fill 2 3 2" xfId="12433"/>
    <cellStyle name="Fill 2 4" xfId="12431"/>
    <cellStyle name="Fill 3" xfId="6189"/>
    <cellStyle name="Fill 3 2" xfId="6190"/>
    <cellStyle name="Fill 3 2 2" xfId="12435"/>
    <cellStyle name="Fill 3 3" xfId="6191"/>
    <cellStyle name="Fill 3 3 2" xfId="12436"/>
    <cellStyle name="Fill 3 4" xfId="12434"/>
    <cellStyle name="Fill 4" xfId="6192"/>
    <cellStyle name="Fill 4 2" xfId="6193"/>
    <cellStyle name="Fill 4 2 2" xfId="12438"/>
    <cellStyle name="Fill 4 3" xfId="6194"/>
    <cellStyle name="Fill 4 3 2" xfId="12439"/>
    <cellStyle name="Fill 4 4" xfId="12437"/>
    <cellStyle name="Fill 5" xfId="6195"/>
    <cellStyle name="Fill 5 2" xfId="12440"/>
    <cellStyle name="Fill 6" xfId="6196"/>
    <cellStyle name="Fill 6 2" xfId="12441"/>
    <cellStyle name="Fill 7" xfId="12430"/>
    <cellStyle name="Flag" xfId="6197"/>
    <cellStyle name="Flag 2" xfId="12442"/>
    <cellStyle name="FORM" xfId="6198"/>
    <cellStyle name="FORM 2" xfId="12443"/>
    <cellStyle name="Formula" xfId="6199"/>
    <cellStyle name="Formula 2" xfId="12444"/>
    <cellStyle name="Good 10" xfId="6200"/>
    <cellStyle name="Good 10 2" xfId="6201"/>
    <cellStyle name="Good 11" xfId="6202"/>
    <cellStyle name="Good 11 2" xfId="6203"/>
    <cellStyle name="Good 2" xfId="6204"/>
    <cellStyle name="Good 2 10" xfId="6205"/>
    <cellStyle name="Good 2 100" xfId="6206"/>
    <cellStyle name="Good 2 101" xfId="6207"/>
    <cellStyle name="Good 2 102" xfId="6208"/>
    <cellStyle name="Good 2 103" xfId="6209"/>
    <cellStyle name="Good 2 104" xfId="6210"/>
    <cellStyle name="Good 2 105" xfId="6211"/>
    <cellStyle name="Good 2 106" xfId="6212"/>
    <cellStyle name="Good 2 107" xfId="6213"/>
    <cellStyle name="Good 2 108" xfId="6214"/>
    <cellStyle name="Good 2 109" xfId="6215"/>
    <cellStyle name="Good 2 11" xfId="6216"/>
    <cellStyle name="Good 2 110" xfId="6217"/>
    <cellStyle name="Good 2 111" xfId="6218"/>
    <cellStyle name="Good 2 112" xfId="6219"/>
    <cellStyle name="Good 2 113" xfId="6220"/>
    <cellStyle name="Good 2 114" xfId="6221"/>
    <cellStyle name="Good 2 115" xfId="6222"/>
    <cellStyle name="Good 2 116" xfId="6223"/>
    <cellStyle name="Good 2 117" xfId="6224"/>
    <cellStyle name="Good 2 118" xfId="6225"/>
    <cellStyle name="Good 2 119" xfId="6226"/>
    <cellStyle name="Good 2 12" xfId="6227"/>
    <cellStyle name="Good 2 120" xfId="6228"/>
    <cellStyle name="Good 2 121" xfId="6229"/>
    <cellStyle name="Good 2 122" xfId="6230"/>
    <cellStyle name="Good 2 123" xfId="6231"/>
    <cellStyle name="Good 2 124" xfId="6232"/>
    <cellStyle name="Good 2 125" xfId="6233"/>
    <cellStyle name="Good 2 126" xfId="6234"/>
    <cellStyle name="Good 2 127" xfId="6235"/>
    <cellStyle name="Good 2 128" xfId="6236"/>
    <cellStyle name="Good 2 129" xfId="6237"/>
    <cellStyle name="Good 2 13" xfId="6238"/>
    <cellStyle name="Good 2 130" xfId="6239"/>
    <cellStyle name="Good 2 131" xfId="6240"/>
    <cellStyle name="Good 2 132" xfId="6241"/>
    <cellStyle name="Good 2 133" xfId="6242"/>
    <cellStyle name="Good 2 134" xfId="12445"/>
    <cellStyle name="Good 2 14" xfId="6243"/>
    <cellStyle name="Good 2 15" xfId="6244"/>
    <cellStyle name="Good 2 16" xfId="6245"/>
    <cellStyle name="Good 2 17" xfId="6246"/>
    <cellStyle name="Good 2 18" xfId="6247"/>
    <cellStyle name="Good 2 19" xfId="6248"/>
    <cellStyle name="Good 2 2" xfId="6249"/>
    <cellStyle name="Good 2 2 2" xfId="6250"/>
    <cellStyle name="Good 2 2 3" xfId="12446"/>
    <cellStyle name="Good 2 20" xfId="6251"/>
    <cellStyle name="Good 2 21" xfId="6252"/>
    <cellStyle name="Good 2 22" xfId="6253"/>
    <cellStyle name="Good 2 23" xfId="6254"/>
    <cellStyle name="Good 2 24" xfId="6255"/>
    <cellStyle name="Good 2 25" xfId="6256"/>
    <cellStyle name="Good 2 26" xfId="6257"/>
    <cellStyle name="Good 2 27" xfId="6258"/>
    <cellStyle name="Good 2 28" xfId="6259"/>
    <cellStyle name="Good 2 29" xfId="6260"/>
    <cellStyle name="Good 2 3" xfId="6261"/>
    <cellStyle name="Good 2 3 2" xfId="6262"/>
    <cellStyle name="Good 2 3 3" xfId="12447"/>
    <cellStyle name="Good 2 30" xfId="6263"/>
    <cellStyle name="Good 2 31" xfId="6264"/>
    <cellStyle name="Good 2 32" xfId="6265"/>
    <cellStyle name="Good 2 33" xfId="6266"/>
    <cellStyle name="Good 2 34" xfId="6267"/>
    <cellStyle name="Good 2 35" xfId="6268"/>
    <cellStyle name="Good 2 36" xfId="6269"/>
    <cellStyle name="Good 2 37" xfId="6270"/>
    <cellStyle name="Good 2 38" xfId="6271"/>
    <cellStyle name="Good 2 39" xfId="6272"/>
    <cellStyle name="Good 2 4" xfId="6273"/>
    <cellStyle name="Good 2 4 2" xfId="6274"/>
    <cellStyle name="Good 2 4 3" xfId="12448"/>
    <cellStyle name="Good 2 40" xfId="6275"/>
    <cellStyle name="Good 2 41" xfId="6276"/>
    <cellStyle name="Good 2 42" xfId="6277"/>
    <cellStyle name="Good 2 43" xfId="6278"/>
    <cellStyle name="Good 2 44" xfId="6279"/>
    <cellStyle name="Good 2 45" xfId="6280"/>
    <cellStyle name="Good 2 46" xfId="6281"/>
    <cellStyle name="Good 2 47" xfId="6282"/>
    <cellStyle name="Good 2 48" xfId="6283"/>
    <cellStyle name="Good 2 49" xfId="6284"/>
    <cellStyle name="Good 2 5" xfId="6285"/>
    <cellStyle name="Good 2 5 2" xfId="6286"/>
    <cellStyle name="Good 2 5 3" xfId="12449"/>
    <cellStyle name="Good 2 50" xfId="6287"/>
    <cellStyle name="Good 2 51" xfId="6288"/>
    <cellStyle name="Good 2 52" xfId="6289"/>
    <cellStyle name="Good 2 53" xfId="6290"/>
    <cellStyle name="Good 2 54" xfId="6291"/>
    <cellStyle name="Good 2 55" xfId="6292"/>
    <cellStyle name="Good 2 56" xfId="6293"/>
    <cellStyle name="Good 2 57" xfId="6294"/>
    <cellStyle name="Good 2 58" xfId="6295"/>
    <cellStyle name="Good 2 59" xfId="6296"/>
    <cellStyle name="Good 2 6" xfId="6297"/>
    <cellStyle name="Good 2 6 2" xfId="6298"/>
    <cellStyle name="Good 2 6 3" xfId="12450"/>
    <cellStyle name="Good 2 60" xfId="6299"/>
    <cellStyle name="Good 2 61" xfId="6300"/>
    <cellStyle name="Good 2 62" xfId="6301"/>
    <cellStyle name="Good 2 63" xfId="6302"/>
    <cellStyle name="Good 2 64" xfId="6303"/>
    <cellStyle name="Good 2 65" xfId="6304"/>
    <cellStyle name="Good 2 66" xfId="6305"/>
    <cellStyle name="Good 2 67" xfId="6306"/>
    <cellStyle name="Good 2 68" xfId="6307"/>
    <cellStyle name="Good 2 69" xfId="6308"/>
    <cellStyle name="Good 2 7" xfId="6309"/>
    <cellStyle name="Good 2 7 2" xfId="6310"/>
    <cellStyle name="Good 2 7 3" xfId="12451"/>
    <cellStyle name="Good 2 70" xfId="6311"/>
    <cellStyle name="Good 2 71" xfId="6312"/>
    <cellStyle name="Good 2 72" xfId="6313"/>
    <cellStyle name="Good 2 73" xfId="6314"/>
    <cellStyle name="Good 2 74" xfId="6315"/>
    <cellStyle name="Good 2 75" xfId="6316"/>
    <cellStyle name="Good 2 76" xfId="6317"/>
    <cellStyle name="Good 2 77" xfId="6318"/>
    <cellStyle name="Good 2 78" xfId="6319"/>
    <cellStyle name="Good 2 79" xfId="6320"/>
    <cellStyle name="Good 2 8" xfId="6321"/>
    <cellStyle name="Good 2 8 2" xfId="6322"/>
    <cellStyle name="Good 2 8 3" xfId="12452"/>
    <cellStyle name="Good 2 80" xfId="6323"/>
    <cellStyle name="Good 2 81" xfId="6324"/>
    <cellStyle name="Good 2 82" xfId="6325"/>
    <cellStyle name="Good 2 83" xfId="6326"/>
    <cellStyle name="Good 2 84" xfId="6327"/>
    <cellStyle name="Good 2 85" xfId="6328"/>
    <cellStyle name="Good 2 86" xfId="6329"/>
    <cellStyle name="Good 2 87" xfId="6330"/>
    <cellStyle name="Good 2 88" xfId="6331"/>
    <cellStyle name="Good 2 89" xfId="6332"/>
    <cellStyle name="Good 2 9" xfId="6333"/>
    <cellStyle name="Good 2 90" xfId="6334"/>
    <cellStyle name="Good 2 91" xfId="6335"/>
    <cellStyle name="Good 2 92" xfId="6336"/>
    <cellStyle name="Good 2 93" xfId="6337"/>
    <cellStyle name="Good 2 94" xfId="6338"/>
    <cellStyle name="Good 2 95" xfId="6339"/>
    <cellStyle name="Good 2 96" xfId="6340"/>
    <cellStyle name="Good 2 97" xfId="6341"/>
    <cellStyle name="Good 2 98" xfId="6342"/>
    <cellStyle name="Good 2 99" xfId="6343"/>
    <cellStyle name="Good 3" xfId="6344"/>
    <cellStyle name="Good 3 2" xfId="6345"/>
    <cellStyle name="Good 3 2 2" xfId="6346"/>
    <cellStyle name="Good 3 2 3" xfId="12454"/>
    <cellStyle name="Good 3 3" xfId="6347"/>
    <cellStyle name="Good 3 3 2" xfId="12455"/>
    <cellStyle name="Good 3 4" xfId="6348"/>
    <cellStyle name="Good 3 4 2" xfId="12456"/>
    <cellStyle name="Good 3 5" xfId="6349"/>
    <cellStyle name="Good 3 5 2" xfId="12457"/>
    <cellStyle name="Good 3 6" xfId="6350"/>
    <cellStyle name="Good 3 7" xfId="12453"/>
    <cellStyle name="Good 4" xfId="6351"/>
    <cellStyle name="Good 4 2" xfId="6352"/>
    <cellStyle name="Good 4 2 2" xfId="12459"/>
    <cellStyle name="Good 4 3" xfId="6353"/>
    <cellStyle name="Good 4 3 2" xfId="12460"/>
    <cellStyle name="Good 4 4" xfId="6354"/>
    <cellStyle name="Good 4 4 2" xfId="12461"/>
    <cellStyle name="Good 4 5" xfId="6355"/>
    <cellStyle name="Good 4 5 2" xfId="12462"/>
    <cellStyle name="Good 4 6" xfId="6356"/>
    <cellStyle name="Good 4 7" xfId="12458"/>
    <cellStyle name="Good 5" xfId="6357"/>
    <cellStyle name="Good 5 2" xfId="6358"/>
    <cellStyle name="Good 5 3" xfId="12463"/>
    <cellStyle name="Good 6" xfId="6359"/>
    <cellStyle name="Good 6 2" xfId="6360"/>
    <cellStyle name="Good 6 3" xfId="12464"/>
    <cellStyle name="Good 7" xfId="6361"/>
    <cellStyle name="Good 7 2" xfId="6362"/>
    <cellStyle name="Good 7 3" xfId="12465"/>
    <cellStyle name="Good 8" xfId="6363"/>
    <cellStyle name="Good 8 2" xfId="6364"/>
    <cellStyle name="Good 8 3" xfId="12466"/>
    <cellStyle name="Good 9" xfId="6365"/>
    <cellStyle name="Good 9 2" xfId="6366"/>
    <cellStyle name="Good 9 3" xfId="6367"/>
    <cellStyle name="Good 9 4" xfId="12467"/>
    <cellStyle name="Grey" xfId="6368"/>
    <cellStyle name="Grey 2" xfId="6369"/>
    <cellStyle name="Grey 2 2" xfId="12469"/>
    <cellStyle name="Grey 3" xfId="6370"/>
    <cellStyle name="Grey 3 2" xfId="12470"/>
    <cellStyle name="Grey 4" xfId="6371"/>
    <cellStyle name="Grey 4 2" xfId="12471"/>
    <cellStyle name="Grey 5" xfId="6372"/>
    <cellStyle name="Grey 5 2" xfId="12472"/>
    <cellStyle name="Grey 6" xfId="6373"/>
    <cellStyle name="Grey 6 2" xfId="12473"/>
    <cellStyle name="Grey 7" xfId="12468"/>
    <cellStyle name="Grid" xfId="6374"/>
    <cellStyle name="Grid 2" xfId="6375"/>
    <cellStyle name="Grid 2 2" xfId="6376"/>
    <cellStyle name="Grid 2 2 2" xfId="12476"/>
    <cellStyle name="Grid 2 3" xfId="6377"/>
    <cellStyle name="Grid 2 3 2" xfId="12477"/>
    <cellStyle name="Grid 2 4" xfId="12475"/>
    <cellStyle name="Grid 3" xfId="6378"/>
    <cellStyle name="Grid 3 2" xfId="6379"/>
    <cellStyle name="Grid 3 2 2" xfId="12479"/>
    <cellStyle name="Grid 3 3" xfId="6380"/>
    <cellStyle name="Grid 3 3 2" xfId="12480"/>
    <cellStyle name="Grid 3 4" xfId="12478"/>
    <cellStyle name="Grid 4" xfId="6381"/>
    <cellStyle name="Grid 4 2" xfId="6382"/>
    <cellStyle name="Grid 4 2 2" xfId="12482"/>
    <cellStyle name="Grid 4 3" xfId="6383"/>
    <cellStyle name="Grid 4 3 2" xfId="12483"/>
    <cellStyle name="Grid 4 4" xfId="12481"/>
    <cellStyle name="Grid 5" xfId="6384"/>
    <cellStyle name="Grid 5 2" xfId="12484"/>
    <cellStyle name="Grid 6" xfId="6385"/>
    <cellStyle name="Grid 6 2" xfId="12485"/>
    <cellStyle name="Grid 7" xfId="12474"/>
    <cellStyle name="Grid_Action plan 2011-12 Capex" xfId="6386"/>
    <cellStyle name="Header1" xfId="6387"/>
    <cellStyle name="Header1 2" xfId="12486"/>
    <cellStyle name="Header2" xfId="6388"/>
    <cellStyle name="Header2 2" xfId="12487"/>
    <cellStyle name="Header3" xfId="6389"/>
    <cellStyle name="Header3 2" xfId="12488"/>
    <cellStyle name="Heading 1 10" xfId="6390"/>
    <cellStyle name="Heading 1 10 2" xfId="6391"/>
    <cellStyle name="Heading 1 11" xfId="6392"/>
    <cellStyle name="Heading 1 11 2" xfId="6393"/>
    <cellStyle name="Heading 1 2" xfId="6394"/>
    <cellStyle name="Heading 1 2 10" xfId="6395"/>
    <cellStyle name="Heading 1 2 100" xfId="6396"/>
    <cellStyle name="Heading 1 2 101" xfId="6397"/>
    <cellStyle name="Heading 1 2 102" xfId="6398"/>
    <cellStyle name="Heading 1 2 103" xfId="6399"/>
    <cellStyle name="Heading 1 2 104" xfId="6400"/>
    <cellStyle name="Heading 1 2 105" xfId="6401"/>
    <cellStyle name="Heading 1 2 106" xfId="6402"/>
    <cellStyle name="Heading 1 2 107" xfId="6403"/>
    <cellStyle name="Heading 1 2 108" xfId="6404"/>
    <cellStyle name="Heading 1 2 109" xfId="6405"/>
    <cellStyle name="Heading 1 2 11" xfId="6406"/>
    <cellStyle name="Heading 1 2 110" xfId="6407"/>
    <cellStyle name="Heading 1 2 111" xfId="6408"/>
    <cellStyle name="Heading 1 2 112" xfId="6409"/>
    <cellStyle name="Heading 1 2 113" xfId="6410"/>
    <cellStyle name="Heading 1 2 114" xfId="6411"/>
    <cellStyle name="Heading 1 2 115" xfId="6412"/>
    <cellStyle name="Heading 1 2 116" xfId="6413"/>
    <cellStyle name="Heading 1 2 117" xfId="6414"/>
    <cellStyle name="Heading 1 2 118" xfId="6415"/>
    <cellStyle name="Heading 1 2 119" xfId="6416"/>
    <cellStyle name="Heading 1 2 12" xfId="6417"/>
    <cellStyle name="Heading 1 2 120" xfId="6418"/>
    <cellStyle name="Heading 1 2 121" xfId="6419"/>
    <cellStyle name="Heading 1 2 122" xfId="6420"/>
    <cellStyle name="Heading 1 2 123" xfId="6421"/>
    <cellStyle name="Heading 1 2 124" xfId="6422"/>
    <cellStyle name="Heading 1 2 125" xfId="6423"/>
    <cellStyle name="Heading 1 2 126" xfId="6424"/>
    <cellStyle name="Heading 1 2 127" xfId="6425"/>
    <cellStyle name="Heading 1 2 128" xfId="6426"/>
    <cellStyle name="Heading 1 2 129" xfId="6427"/>
    <cellStyle name="Heading 1 2 13" xfId="6428"/>
    <cellStyle name="Heading 1 2 130" xfId="6429"/>
    <cellStyle name="Heading 1 2 131" xfId="6430"/>
    <cellStyle name="Heading 1 2 132" xfId="6431"/>
    <cellStyle name="Heading 1 2 133" xfId="6432"/>
    <cellStyle name="Heading 1 2 134" xfId="12489"/>
    <cellStyle name="Heading 1 2 14" xfId="6433"/>
    <cellStyle name="Heading 1 2 15" xfId="6434"/>
    <cellStyle name="Heading 1 2 16" xfId="6435"/>
    <cellStyle name="Heading 1 2 17" xfId="6436"/>
    <cellStyle name="Heading 1 2 18" xfId="6437"/>
    <cellStyle name="Heading 1 2 19" xfId="6438"/>
    <cellStyle name="Heading 1 2 2" xfId="6439"/>
    <cellStyle name="Heading 1 2 2 2" xfId="6440"/>
    <cellStyle name="Heading 1 2 2 3" xfId="12490"/>
    <cellStyle name="Heading 1 2 20" xfId="6441"/>
    <cellStyle name="Heading 1 2 21" xfId="6442"/>
    <cellStyle name="Heading 1 2 22" xfId="6443"/>
    <cellStyle name="Heading 1 2 23" xfId="6444"/>
    <cellStyle name="Heading 1 2 24" xfId="6445"/>
    <cellStyle name="Heading 1 2 25" xfId="6446"/>
    <cellStyle name="Heading 1 2 26" xfId="6447"/>
    <cellStyle name="Heading 1 2 27" xfId="6448"/>
    <cellStyle name="Heading 1 2 28" xfId="6449"/>
    <cellStyle name="Heading 1 2 29" xfId="6450"/>
    <cellStyle name="Heading 1 2 3" xfId="6451"/>
    <cellStyle name="Heading 1 2 3 2" xfId="6452"/>
    <cellStyle name="Heading 1 2 3 3" xfId="12491"/>
    <cellStyle name="Heading 1 2 30" xfId="6453"/>
    <cellStyle name="Heading 1 2 31" xfId="6454"/>
    <cellStyle name="Heading 1 2 32" xfId="6455"/>
    <cellStyle name="Heading 1 2 33" xfId="6456"/>
    <cellStyle name="Heading 1 2 34" xfId="6457"/>
    <cellStyle name="Heading 1 2 35" xfId="6458"/>
    <cellStyle name="Heading 1 2 36" xfId="6459"/>
    <cellStyle name="Heading 1 2 37" xfId="6460"/>
    <cellStyle name="Heading 1 2 38" xfId="6461"/>
    <cellStyle name="Heading 1 2 39" xfId="6462"/>
    <cellStyle name="Heading 1 2 4" xfId="6463"/>
    <cellStyle name="Heading 1 2 4 2" xfId="6464"/>
    <cellStyle name="Heading 1 2 4 3" xfId="12492"/>
    <cellStyle name="Heading 1 2 40" xfId="6465"/>
    <cellStyle name="Heading 1 2 41" xfId="6466"/>
    <cellStyle name="Heading 1 2 42" xfId="6467"/>
    <cellStyle name="Heading 1 2 43" xfId="6468"/>
    <cellStyle name="Heading 1 2 44" xfId="6469"/>
    <cellStyle name="Heading 1 2 45" xfId="6470"/>
    <cellStyle name="Heading 1 2 46" xfId="6471"/>
    <cellStyle name="Heading 1 2 47" xfId="6472"/>
    <cellStyle name="Heading 1 2 48" xfId="6473"/>
    <cellStyle name="Heading 1 2 49" xfId="6474"/>
    <cellStyle name="Heading 1 2 5" xfId="6475"/>
    <cellStyle name="Heading 1 2 5 2" xfId="6476"/>
    <cellStyle name="Heading 1 2 5 3" xfId="12493"/>
    <cellStyle name="Heading 1 2 50" xfId="6477"/>
    <cellStyle name="Heading 1 2 51" xfId="6478"/>
    <cellStyle name="Heading 1 2 52" xfId="6479"/>
    <cellStyle name="Heading 1 2 53" xfId="6480"/>
    <cellStyle name="Heading 1 2 54" xfId="6481"/>
    <cellStyle name="Heading 1 2 55" xfId="6482"/>
    <cellStyle name="Heading 1 2 56" xfId="6483"/>
    <cellStyle name="Heading 1 2 57" xfId="6484"/>
    <cellStyle name="Heading 1 2 58" xfId="6485"/>
    <cellStyle name="Heading 1 2 59" xfId="6486"/>
    <cellStyle name="Heading 1 2 6" xfId="6487"/>
    <cellStyle name="Heading 1 2 6 2" xfId="6488"/>
    <cellStyle name="Heading 1 2 6 3" xfId="12494"/>
    <cellStyle name="Heading 1 2 60" xfId="6489"/>
    <cellStyle name="Heading 1 2 61" xfId="6490"/>
    <cellStyle name="Heading 1 2 62" xfId="6491"/>
    <cellStyle name="Heading 1 2 63" xfId="6492"/>
    <cellStyle name="Heading 1 2 64" xfId="6493"/>
    <cellStyle name="Heading 1 2 65" xfId="6494"/>
    <cellStyle name="Heading 1 2 66" xfId="6495"/>
    <cellStyle name="Heading 1 2 67" xfId="6496"/>
    <cellStyle name="Heading 1 2 68" xfId="6497"/>
    <cellStyle name="Heading 1 2 69" xfId="6498"/>
    <cellStyle name="Heading 1 2 7" xfId="6499"/>
    <cellStyle name="Heading 1 2 7 2" xfId="6500"/>
    <cellStyle name="Heading 1 2 7 3" xfId="12495"/>
    <cellStyle name="Heading 1 2 70" xfId="6501"/>
    <cellStyle name="Heading 1 2 71" xfId="6502"/>
    <cellStyle name="Heading 1 2 72" xfId="6503"/>
    <cellStyle name="Heading 1 2 73" xfId="6504"/>
    <cellStyle name="Heading 1 2 74" xfId="6505"/>
    <cellStyle name="Heading 1 2 75" xfId="6506"/>
    <cellStyle name="Heading 1 2 76" xfId="6507"/>
    <cellStyle name="Heading 1 2 77" xfId="6508"/>
    <cellStyle name="Heading 1 2 78" xfId="6509"/>
    <cellStyle name="Heading 1 2 79" xfId="6510"/>
    <cellStyle name="Heading 1 2 8" xfId="6511"/>
    <cellStyle name="Heading 1 2 8 2" xfId="6512"/>
    <cellStyle name="Heading 1 2 8 3" xfId="12496"/>
    <cellStyle name="Heading 1 2 80" xfId="6513"/>
    <cellStyle name="Heading 1 2 81" xfId="6514"/>
    <cellStyle name="Heading 1 2 82" xfId="6515"/>
    <cellStyle name="Heading 1 2 83" xfId="6516"/>
    <cellStyle name="Heading 1 2 84" xfId="6517"/>
    <cellStyle name="Heading 1 2 85" xfId="6518"/>
    <cellStyle name="Heading 1 2 86" xfId="6519"/>
    <cellStyle name="Heading 1 2 87" xfId="6520"/>
    <cellStyle name="Heading 1 2 88" xfId="6521"/>
    <cellStyle name="Heading 1 2 89" xfId="6522"/>
    <cellStyle name="Heading 1 2 9" xfId="6523"/>
    <cellStyle name="Heading 1 2 90" xfId="6524"/>
    <cellStyle name="Heading 1 2 91" xfId="6525"/>
    <cellStyle name="Heading 1 2 92" xfId="6526"/>
    <cellStyle name="Heading 1 2 93" xfId="6527"/>
    <cellStyle name="Heading 1 2 94" xfId="6528"/>
    <cellStyle name="Heading 1 2 95" xfId="6529"/>
    <cellStyle name="Heading 1 2 96" xfId="6530"/>
    <cellStyle name="Heading 1 2 97" xfId="6531"/>
    <cellStyle name="Heading 1 2 98" xfId="6532"/>
    <cellStyle name="Heading 1 2 99" xfId="6533"/>
    <cellStyle name="Heading 1 2_lt" xfId="12497"/>
    <cellStyle name="Heading 1 3" xfId="6534"/>
    <cellStyle name="Heading 1 3 2" xfId="6535"/>
    <cellStyle name="Heading 1 3 2 2" xfId="6536"/>
    <cellStyle name="Heading 1 3 2 3" xfId="12499"/>
    <cellStyle name="Heading 1 3 3" xfId="6537"/>
    <cellStyle name="Heading 1 3 3 2" xfId="12500"/>
    <cellStyle name="Heading 1 3 4" xfId="6538"/>
    <cellStyle name="Heading 1 3 4 2" xfId="12501"/>
    <cellStyle name="Heading 1 3 5" xfId="6539"/>
    <cellStyle name="Heading 1 3 5 2" xfId="12502"/>
    <cellStyle name="Heading 1 3 6" xfId="6540"/>
    <cellStyle name="Heading 1 3 7" xfId="12498"/>
    <cellStyle name="Heading 1 3_lt" xfId="6541"/>
    <cellStyle name="Heading 1 4" xfId="6542"/>
    <cellStyle name="Heading 1 4 2" xfId="6543"/>
    <cellStyle name="Heading 1 4 2 2" xfId="12504"/>
    <cellStyle name="Heading 1 4 3" xfId="6544"/>
    <cellStyle name="Heading 1 4 3 2" xfId="12505"/>
    <cellStyle name="Heading 1 4 4" xfId="6545"/>
    <cellStyle name="Heading 1 4 4 2" xfId="12506"/>
    <cellStyle name="Heading 1 4 5" xfId="6546"/>
    <cellStyle name="Heading 1 4 5 2" xfId="12507"/>
    <cellStyle name="Heading 1 4 6" xfId="6547"/>
    <cellStyle name="Heading 1 4 7" xfId="12503"/>
    <cellStyle name="Heading 1 4_lt" xfId="6548"/>
    <cellStyle name="Heading 1 5" xfId="6549"/>
    <cellStyle name="Heading 1 5 2" xfId="6550"/>
    <cellStyle name="Heading 1 5 3" xfId="12508"/>
    <cellStyle name="Heading 1 6" xfId="6551"/>
    <cellStyle name="Heading 1 6 2" xfId="6552"/>
    <cellStyle name="Heading 1 6 3" xfId="12509"/>
    <cellStyle name="Heading 1 7" xfId="6553"/>
    <cellStyle name="Heading 1 7 2" xfId="6554"/>
    <cellStyle name="Heading 1 7 3" xfId="12510"/>
    <cellStyle name="Heading 1 8" xfId="6555"/>
    <cellStyle name="Heading 1 8 2" xfId="6556"/>
    <cellStyle name="Heading 1 8 3" xfId="12511"/>
    <cellStyle name="Heading 1 9" xfId="6557"/>
    <cellStyle name="Heading 1 9 2" xfId="6558"/>
    <cellStyle name="Heading 1 9 3" xfId="6559"/>
    <cellStyle name="Heading 1 9 4" xfId="12512"/>
    <cellStyle name="Heading 2 10" xfId="6560"/>
    <cellStyle name="Heading 2 10 2" xfId="6561"/>
    <cellStyle name="Heading 2 11" xfId="6562"/>
    <cellStyle name="Heading 2 11 2" xfId="6563"/>
    <cellStyle name="Heading 2 2" xfId="6564"/>
    <cellStyle name="Heading 2 2 10" xfId="6565"/>
    <cellStyle name="Heading 2 2 100" xfId="6566"/>
    <cellStyle name="Heading 2 2 101" xfId="6567"/>
    <cellStyle name="Heading 2 2 102" xfId="6568"/>
    <cellStyle name="Heading 2 2 103" xfId="6569"/>
    <cellStyle name="Heading 2 2 104" xfId="6570"/>
    <cellStyle name="Heading 2 2 105" xfId="6571"/>
    <cellStyle name="Heading 2 2 106" xfId="6572"/>
    <cellStyle name="Heading 2 2 107" xfId="6573"/>
    <cellStyle name="Heading 2 2 108" xfId="6574"/>
    <cellStyle name="Heading 2 2 109" xfId="6575"/>
    <cellStyle name="Heading 2 2 11" xfId="6576"/>
    <cellStyle name="Heading 2 2 110" xfId="6577"/>
    <cellStyle name="Heading 2 2 111" xfId="6578"/>
    <cellStyle name="Heading 2 2 112" xfId="6579"/>
    <cellStyle name="Heading 2 2 113" xfId="6580"/>
    <cellStyle name="Heading 2 2 114" xfId="6581"/>
    <cellStyle name="Heading 2 2 115" xfId="6582"/>
    <cellStyle name="Heading 2 2 116" xfId="6583"/>
    <cellStyle name="Heading 2 2 117" xfId="6584"/>
    <cellStyle name="Heading 2 2 118" xfId="6585"/>
    <cellStyle name="Heading 2 2 119" xfId="6586"/>
    <cellStyle name="Heading 2 2 12" xfId="6587"/>
    <cellStyle name="Heading 2 2 120" xfId="6588"/>
    <cellStyle name="Heading 2 2 121" xfId="6589"/>
    <cellStyle name="Heading 2 2 122" xfId="6590"/>
    <cellStyle name="Heading 2 2 123" xfId="6591"/>
    <cellStyle name="Heading 2 2 124" xfId="6592"/>
    <cellStyle name="Heading 2 2 125" xfId="6593"/>
    <cellStyle name="Heading 2 2 126" xfId="6594"/>
    <cellStyle name="Heading 2 2 127" xfId="6595"/>
    <cellStyle name="Heading 2 2 128" xfId="6596"/>
    <cellStyle name="Heading 2 2 129" xfId="6597"/>
    <cellStyle name="Heading 2 2 13" xfId="6598"/>
    <cellStyle name="Heading 2 2 130" xfId="6599"/>
    <cellStyle name="Heading 2 2 131" xfId="6600"/>
    <cellStyle name="Heading 2 2 132" xfId="6601"/>
    <cellStyle name="Heading 2 2 133" xfId="6602"/>
    <cellStyle name="Heading 2 2 134" xfId="12513"/>
    <cellStyle name="Heading 2 2 14" xfId="6603"/>
    <cellStyle name="Heading 2 2 15" xfId="6604"/>
    <cellStyle name="Heading 2 2 16" xfId="6605"/>
    <cellStyle name="Heading 2 2 17" xfId="6606"/>
    <cellStyle name="Heading 2 2 18" xfId="6607"/>
    <cellStyle name="Heading 2 2 19" xfId="6608"/>
    <cellStyle name="Heading 2 2 2" xfId="6609"/>
    <cellStyle name="Heading 2 2 2 2" xfId="6610"/>
    <cellStyle name="Heading 2 2 2 3" xfId="12514"/>
    <cellStyle name="Heading 2 2 20" xfId="6611"/>
    <cellStyle name="Heading 2 2 21" xfId="6612"/>
    <cellStyle name="Heading 2 2 22" xfId="6613"/>
    <cellStyle name="Heading 2 2 23" xfId="6614"/>
    <cellStyle name="Heading 2 2 24" xfId="6615"/>
    <cellStyle name="Heading 2 2 25" xfId="6616"/>
    <cellStyle name="Heading 2 2 26" xfId="6617"/>
    <cellStyle name="Heading 2 2 27" xfId="6618"/>
    <cellStyle name="Heading 2 2 28" xfId="6619"/>
    <cellStyle name="Heading 2 2 29" xfId="6620"/>
    <cellStyle name="Heading 2 2 3" xfId="6621"/>
    <cellStyle name="Heading 2 2 3 2" xfId="6622"/>
    <cellStyle name="Heading 2 2 3 3" xfId="12515"/>
    <cellStyle name="Heading 2 2 30" xfId="6623"/>
    <cellStyle name="Heading 2 2 31" xfId="6624"/>
    <cellStyle name="Heading 2 2 32" xfId="6625"/>
    <cellStyle name="Heading 2 2 33" xfId="6626"/>
    <cellStyle name="Heading 2 2 34" xfId="6627"/>
    <cellStyle name="Heading 2 2 35" xfId="6628"/>
    <cellStyle name="Heading 2 2 36" xfId="6629"/>
    <cellStyle name="Heading 2 2 37" xfId="6630"/>
    <cellStyle name="Heading 2 2 38" xfId="6631"/>
    <cellStyle name="Heading 2 2 39" xfId="6632"/>
    <cellStyle name="Heading 2 2 4" xfId="6633"/>
    <cellStyle name="Heading 2 2 4 2" xfId="6634"/>
    <cellStyle name="Heading 2 2 4 3" xfId="12516"/>
    <cellStyle name="Heading 2 2 40" xfId="6635"/>
    <cellStyle name="Heading 2 2 41" xfId="6636"/>
    <cellStyle name="Heading 2 2 42" xfId="6637"/>
    <cellStyle name="Heading 2 2 43" xfId="6638"/>
    <cellStyle name="Heading 2 2 44" xfId="6639"/>
    <cellStyle name="Heading 2 2 45" xfId="6640"/>
    <cellStyle name="Heading 2 2 46" xfId="6641"/>
    <cellStyle name="Heading 2 2 47" xfId="6642"/>
    <cellStyle name="Heading 2 2 48" xfId="6643"/>
    <cellStyle name="Heading 2 2 49" xfId="6644"/>
    <cellStyle name="Heading 2 2 5" xfId="6645"/>
    <cellStyle name="Heading 2 2 5 2" xfId="6646"/>
    <cellStyle name="Heading 2 2 5 3" xfId="12517"/>
    <cellStyle name="Heading 2 2 50" xfId="6647"/>
    <cellStyle name="Heading 2 2 51" xfId="6648"/>
    <cellStyle name="Heading 2 2 52" xfId="6649"/>
    <cellStyle name="Heading 2 2 53" xfId="6650"/>
    <cellStyle name="Heading 2 2 54" xfId="6651"/>
    <cellStyle name="Heading 2 2 55" xfId="6652"/>
    <cellStyle name="Heading 2 2 56" xfId="6653"/>
    <cellStyle name="Heading 2 2 57" xfId="6654"/>
    <cellStyle name="Heading 2 2 58" xfId="6655"/>
    <cellStyle name="Heading 2 2 59" xfId="6656"/>
    <cellStyle name="Heading 2 2 6" xfId="6657"/>
    <cellStyle name="Heading 2 2 6 2" xfId="6658"/>
    <cellStyle name="Heading 2 2 6 3" xfId="12518"/>
    <cellStyle name="Heading 2 2 60" xfId="6659"/>
    <cellStyle name="Heading 2 2 61" xfId="6660"/>
    <cellStyle name="Heading 2 2 62" xfId="6661"/>
    <cellStyle name="Heading 2 2 63" xfId="6662"/>
    <cellStyle name="Heading 2 2 64" xfId="6663"/>
    <cellStyle name="Heading 2 2 65" xfId="6664"/>
    <cellStyle name="Heading 2 2 66" xfId="6665"/>
    <cellStyle name="Heading 2 2 67" xfId="6666"/>
    <cellStyle name="Heading 2 2 68" xfId="6667"/>
    <cellStyle name="Heading 2 2 69" xfId="6668"/>
    <cellStyle name="Heading 2 2 7" xfId="6669"/>
    <cellStyle name="Heading 2 2 7 2" xfId="6670"/>
    <cellStyle name="Heading 2 2 7 3" xfId="12519"/>
    <cellStyle name="Heading 2 2 70" xfId="6671"/>
    <cellStyle name="Heading 2 2 71" xfId="6672"/>
    <cellStyle name="Heading 2 2 72" xfId="6673"/>
    <cellStyle name="Heading 2 2 73" xfId="6674"/>
    <cellStyle name="Heading 2 2 74" xfId="6675"/>
    <cellStyle name="Heading 2 2 75" xfId="6676"/>
    <cellStyle name="Heading 2 2 76" xfId="6677"/>
    <cellStyle name="Heading 2 2 77" xfId="6678"/>
    <cellStyle name="Heading 2 2 78" xfId="6679"/>
    <cellStyle name="Heading 2 2 79" xfId="6680"/>
    <cellStyle name="Heading 2 2 8" xfId="6681"/>
    <cellStyle name="Heading 2 2 8 2" xfId="6682"/>
    <cellStyle name="Heading 2 2 8 3" xfId="12520"/>
    <cellStyle name="Heading 2 2 80" xfId="6683"/>
    <cellStyle name="Heading 2 2 81" xfId="6684"/>
    <cellStyle name="Heading 2 2 82" xfId="6685"/>
    <cellStyle name="Heading 2 2 83" xfId="6686"/>
    <cellStyle name="Heading 2 2 84" xfId="6687"/>
    <cellStyle name="Heading 2 2 85" xfId="6688"/>
    <cellStyle name="Heading 2 2 86" xfId="6689"/>
    <cellStyle name="Heading 2 2 87" xfId="6690"/>
    <cellStyle name="Heading 2 2 88" xfId="6691"/>
    <cellStyle name="Heading 2 2 89" xfId="6692"/>
    <cellStyle name="Heading 2 2 9" xfId="6693"/>
    <cellStyle name="Heading 2 2 90" xfId="6694"/>
    <cellStyle name="Heading 2 2 91" xfId="6695"/>
    <cellStyle name="Heading 2 2 92" xfId="6696"/>
    <cellStyle name="Heading 2 2 93" xfId="6697"/>
    <cellStyle name="Heading 2 2 94" xfId="6698"/>
    <cellStyle name="Heading 2 2 95" xfId="6699"/>
    <cellStyle name="Heading 2 2 96" xfId="6700"/>
    <cellStyle name="Heading 2 2 97" xfId="6701"/>
    <cellStyle name="Heading 2 2 98" xfId="6702"/>
    <cellStyle name="Heading 2 2 99" xfId="6703"/>
    <cellStyle name="Heading 2 2_lt" xfId="12521"/>
    <cellStyle name="Heading 2 3" xfId="6704"/>
    <cellStyle name="Heading 2 3 2" xfId="6705"/>
    <cellStyle name="Heading 2 3 2 2" xfId="6706"/>
    <cellStyle name="Heading 2 3 2 3" xfId="12523"/>
    <cellStyle name="Heading 2 3 3" xfId="6707"/>
    <cellStyle name="Heading 2 3 3 2" xfId="12524"/>
    <cellStyle name="Heading 2 3 4" xfId="6708"/>
    <cellStyle name="Heading 2 3 4 2" xfId="12525"/>
    <cellStyle name="Heading 2 3 5" xfId="6709"/>
    <cellStyle name="Heading 2 3 5 2" xfId="12526"/>
    <cellStyle name="Heading 2 3 6" xfId="6710"/>
    <cellStyle name="Heading 2 3 7" xfId="12522"/>
    <cellStyle name="Heading 2 3_lt" xfId="6711"/>
    <cellStyle name="Heading 2 4" xfId="6712"/>
    <cellStyle name="Heading 2 4 2" xfId="6713"/>
    <cellStyle name="Heading 2 4 2 2" xfId="12528"/>
    <cellStyle name="Heading 2 4 3" xfId="6714"/>
    <cellStyle name="Heading 2 4 3 2" xfId="12529"/>
    <cellStyle name="Heading 2 4 4" xfId="6715"/>
    <cellStyle name="Heading 2 4 4 2" xfId="12530"/>
    <cellStyle name="Heading 2 4 5" xfId="6716"/>
    <cellStyle name="Heading 2 4 5 2" xfId="12531"/>
    <cellStyle name="Heading 2 4 6" xfId="6717"/>
    <cellStyle name="Heading 2 4 7" xfId="12527"/>
    <cellStyle name="Heading 2 4_lt" xfId="6718"/>
    <cellStyle name="Heading 2 5" xfId="6719"/>
    <cellStyle name="Heading 2 5 2" xfId="6720"/>
    <cellStyle name="Heading 2 5 3" xfId="12532"/>
    <cellStyle name="Heading 2 6" xfId="6721"/>
    <cellStyle name="Heading 2 6 2" xfId="6722"/>
    <cellStyle name="Heading 2 6 3" xfId="12533"/>
    <cellStyle name="Heading 2 7" xfId="6723"/>
    <cellStyle name="Heading 2 7 2" xfId="6724"/>
    <cellStyle name="Heading 2 7 3" xfId="12534"/>
    <cellStyle name="Heading 2 8" xfId="6725"/>
    <cellStyle name="Heading 2 8 2" xfId="6726"/>
    <cellStyle name="Heading 2 8 3" xfId="12535"/>
    <cellStyle name="Heading 2 9" xfId="6727"/>
    <cellStyle name="Heading 2 9 2" xfId="6728"/>
    <cellStyle name="Heading 2 9 3" xfId="6729"/>
    <cellStyle name="Heading 2 9 4" xfId="12536"/>
    <cellStyle name="Heading 3 10" xfId="6730"/>
    <cellStyle name="Heading 3 10 2" xfId="6731"/>
    <cellStyle name="Heading 3 11" xfId="6732"/>
    <cellStyle name="Heading 3 11 2" xfId="6733"/>
    <cellStyle name="Heading 3 2" xfId="6734"/>
    <cellStyle name="Heading 3 2 10" xfId="6735"/>
    <cellStyle name="Heading 3 2 100" xfId="6736"/>
    <cellStyle name="Heading 3 2 101" xfId="6737"/>
    <cellStyle name="Heading 3 2 102" xfId="6738"/>
    <cellStyle name="Heading 3 2 103" xfId="6739"/>
    <cellStyle name="Heading 3 2 104" xfId="6740"/>
    <cellStyle name="Heading 3 2 105" xfId="6741"/>
    <cellStyle name="Heading 3 2 106" xfId="6742"/>
    <cellStyle name="Heading 3 2 107" xfId="6743"/>
    <cellStyle name="Heading 3 2 108" xfId="6744"/>
    <cellStyle name="Heading 3 2 109" xfId="6745"/>
    <cellStyle name="Heading 3 2 11" xfId="6746"/>
    <cellStyle name="Heading 3 2 110" xfId="6747"/>
    <cellStyle name="Heading 3 2 111" xfId="6748"/>
    <cellStyle name="Heading 3 2 112" xfId="6749"/>
    <cellStyle name="Heading 3 2 113" xfId="6750"/>
    <cellStyle name="Heading 3 2 114" xfId="6751"/>
    <cellStyle name="Heading 3 2 115" xfId="6752"/>
    <cellStyle name="Heading 3 2 116" xfId="6753"/>
    <cellStyle name="Heading 3 2 117" xfId="6754"/>
    <cellStyle name="Heading 3 2 118" xfId="6755"/>
    <cellStyle name="Heading 3 2 119" xfId="6756"/>
    <cellStyle name="Heading 3 2 12" xfId="6757"/>
    <cellStyle name="Heading 3 2 120" xfId="6758"/>
    <cellStyle name="Heading 3 2 121" xfId="6759"/>
    <cellStyle name="Heading 3 2 122" xfId="6760"/>
    <cellStyle name="Heading 3 2 123" xfId="6761"/>
    <cellStyle name="Heading 3 2 124" xfId="6762"/>
    <cellStyle name="Heading 3 2 125" xfId="6763"/>
    <cellStyle name="Heading 3 2 126" xfId="6764"/>
    <cellStyle name="Heading 3 2 127" xfId="6765"/>
    <cellStyle name="Heading 3 2 128" xfId="6766"/>
    <cellStyle name="Heading 3 2 129" xfId="6767"/>
    <cellStyle name="Heading 3 2 13" xfId="6768"/>
    <cellStyle name="Heading 3 2 130" xfId="6769"/>
    <cellStyle name="Heading 3 2 131" xfId="6770"/>
    <cellStyle name="Heading 3 2 132" xfId="6771"/>
    <cellStyle name="Heading 3 2 133" xfId="6772"/>
    <cellStyle name="Heading 3 2 134" xfId="12537"/>
    <cellStyle name="Heading 3 2 14" xfId="6773"/>
    <cellStyle name="Heading 3 2 15" xfId="6774"/>
    <cellStyle name="Heading 3 2 16" xfId="6775"/>
    <cellStyle name="Heading 3 2 17" xfId="6776"/>
    <cellStyle name="Heading 3 2 18" xfId="6777"/>
    <cellStyle name="Heading 3 2 19" xfId="6778"/>
    <cellStyle name="Heading 3 2 2" xfId="6779"/>
    <cellStyle name="Heading 3 2 2 2" xfId="6780"/>
    <cellStyle name="Heading 3 2 2 3" xfId="12538"/>
    <cellStyle name="Heading 3 2 20" xfId="6781"/>
    <cellStyle name="Heading 3 2 21" xfId="6782"/>
    <cellStyle name="Heading 3 2 22" xfId="6783"/>
    <cellStyle name="Heading 3 2 23" xfId="6784"/>
    <cellStyle name="Heading 3 2 24" xfId="6785"/>
    <cellStyle name="Heading 3 2 25" xfId="6786"/>
    <cellStyle name="Heading 3 2 26" xfId="6787"/>
    <cellStyle name="Heading 3 2 27" xfId="6788"/>
    <cellStyle name="Heading 3 2 28" xfId="6789"/>
    <cellStyle name="Heading 3 2 29" xfId="6790"/>
    <cellStyle name="Heading 3 2 3" xfId="6791"/>
    <cellStyle name="Heading 3 2 3 2" xfId="6792"/>
    <cellStyle name="Heading 3 2 3 3" xfId="12539"/>
    <cellStyle name="Heading 3 2 30" xfId="6793"/>
    <cellStyle name="Heading 3 2 31" xfId="6794"/>
    <cellStyle name="Heading 3 2 32" xfId="6795"/>
    <cellStyle name="Heading 3 2 33" xfId="6796"/>
    <cellStyle name="Heading 3 2 34" xfId="6797"/>
    <cellStyle name="Heading 3 2 35" xfId="6798"/>
    <cellStyle name="Heading 3 2 36" xfId="6799"/>
    <cellStyle name="Heading 3 2 37" xfId="6800"/>
    <cellStyle name="Heading 3 2 38" xfId="6801"/>
    <cellStyle name="Heading 3 2 39" xfId="6802"/>
    <cellStyle name="Heading 3 2 4" xfId="6803"/>
    <cellStyle name="Heading 3 2 4 2" xfId="6804"/>
    <cellStyle name="Heading 3 2 4 3" xfId="12540"/>
    <cellStyle name="Heading 3 2 40" xfId="6805"/>
    <cellStyle name="Heading 3 2 41" xfId="6806"/>
    <cellStyle name="Heading 3 2 42" xfId="6807"/>
    <cellStyle name="Heading 3 2 43" xfId="6808"/>
    <cellStyle name="Heading 3 2 44" xfId="6809"/>
    <cellStyle name="Heading 3 2 45" xfId="6810"/>
    <cellStyle name="Heading 3 2 46" xfId="6811"/>
    <cellStyle name="Heading 3 2 47" xfId="6812"/>
    <cellStyle name="Heading 3 2 48" xfId="6813"/>
    <cellStyle name="Heading 3 2 49" xfId="6814"/>
    <cellStyle name="Heading 3 2 5" xfId="6815"/>
    <cellStyle name="Heading 3 2 5 2" xfId="6816"/>
    <cellStyle name="Heading 3 2 5 3" xfId="12541"/>
    <cellStyle name="Heading 3 2 50" xfId="6817"/>
    <cellStyle name="Heading 3 2 51" xfId="6818"/>
    <cellStyle name="Heading 3 2 52" xfId="6819"/>
    <cellStyle name="Heading 3 2 53" xfId="6820"/>
    <cellStyle name="Heading 3 2 54" xfId="6821"/>
    <cellStyle name="Heading 3 2 55" xfId="6822"/>
    <cellStyle name="Heading 3 2 56" xfId="6823"/>
    <cellStyle name="Heading 3 2 57" xfId="6824"/>
    <cellStyle name="Heading 3 2 58" xfId="6825"/>
    <cellStyle name="Heading 3 2 59" xfId="6826"/>
    <cellStyle name="Heading 3 2 6" xfId="6827"/>
    <cellStyle name="Heading 3 2 6 2" xfId="6828"/>
    <cellStyle name="Heading 3 2 6 3" xfId="12542"/>
    <cellStyle name="Heading 3 2 60" xfId="6829"/>
    <cellStyle name="Heading 3 2 61" xfId="6830"/>
    <cellStyle name="Heading 3 2 62" xfId="6831"/>
    <cellStyle name="Heading 3 2 63" xfId="6832"/>
    <cellStyle name="Heading 3 2 64" xfId="6833"/>
    <cellStyle name="Heading 3 2 65" xfId="6834"/>
    <cellStyle name="Heading 3 2 66" xfId="6835"/>
    <cellStyle name="Heading 3 2 67" xfId="6836"/>
    <cellStyle name="Heading 3 2 68" xfId="6837"/>
    <cellStyle name="Heading 3 2 69" xfId="6838"/>
    <cellStyle name="Heading 3 2 7" xfId="6839"/>
    <cellStyle name="Heading 3 2 7 2" xfId="6840"/>
    <cellStyle name="Heading 3 2 7 3" xfId="12543"/>
    <cellStyle name="Heading 3 2 70" xfId="6841"/>
    <cellStyle name="Heading 3 2 71" xfId="6842"/>
    <cellStyle name="Heading 3 2 72" xfId="6843"/>
    <cellStyle name="Heading 3 2 73" xfId="6844"/>
    <cellStyle name="Heading 3 2 74" xfId="6845"/>
    <cellStyle name="Heading 3 2 75" xfId="6846"/>
    <cellStyle name="Heading 3 2 76" xfId="6847"/>
    <cellStyle name="Heading 3 2 77" xfId="6848"/>
    <cellStyle name="Heading 3 2 78" xfId="6849"/>
    <cellStyle name="Heading 3 2 79" xfId="6850"/>
    <cellStyle name="Heading 3 2 8" xfId="6851"/>
    <cellStyle name="Heading 3 2 8 2" xfId="6852"/>
    <cellStyle name="Heading 3 2 8 3" xfId="12544"/>
    <cellStyle name="Heading 3 2 80" xfId="6853"/>
    <cellStyle name="Heading 3 2 81" xfId="6854"/>
    <cellStyle name="Heading 3 2 82" xfId="6855"/>
    <cellStyle name="Heading 3 2 83" xfId="6856"/>
    <cellStyle name="Heading 3 2 84" xfId="6857"/>
    <cellStyle name="Heading 3 2 85" xfId="6858"/>
    <cellStyle name="Heading 3 2 86" xfId="6859"/>
    <cellStyle name="Heading 3 2 87" xfId="6860"/>
    <cellStyle name="Heading 3 2 88" xfId="6861"/>
    <cellStyle name="Heading 3 2 89" xfId="6862"/>
    <cellStyle name="Heading 3 2 9" xfId="6863"/>
    <cellStyle name="Heading 3 2 90" xfId="6864"/>
    <cellStyle name="Heading 3 2 91" xfId="6865"/>
    <cellStyle name="Heading 3 2 92" xfId="6866"/>
    <cellStyle name="Heading 3 2 93" xfId="6867"/>
    <cellStyle name="Heading 3 2 94" xfId="6868"/>
    <cellStyle name="Heading 3 2 95" xfId="6869"/>
    <cellStyle name="Heading 3 2 96" xfId="6870"/>
    <cellStyle name="Heading 3 2 97" xfId="6871"/>
    <cellStyle name="Heading 3 2 98" xfId="6872"/>
    <cellStyle name="Heading 3 2 99" xfId="6873"/>
    <cellStyle name="Heading 3 2_lt" xfId="12545"/>
    <cellStyle name="Heading 3 3" xfId="6874"/>
    <cellStyle name="Heading 3 3 2" xfId="6875"/>
    <cellStyle name="Heading 3 3 2 2" xfId="6876"/>
    <cellStyle name="Heading 3 3 2 3" xfId="12547"/>
    <cellStyle name="Heading 3 3 3" xfId="6877"/>
    <cellStyle name="Heading 3 3 3 2" xfId="12548"/>
    <cellStyle name="Heading 3 3 4" xfId="6878"/>
    <cellStyle name="Heading 3 3 4 2" xfId="12549"/>
    <cellStyle name="Heading 3 3 5" xfId="6879"/>
    <cellStyle name="Heading 3 3 5 2" xfId="12550"/>
    <cellStyle name="Heading 3 3 6" xfId="6880"/>
    <cellStyle name="Heading 3 3 7" xfId="12546"/>
    <cellStyle name="Heading 3 3_lt" xfId="6881"/>
    <cellStyle name="Heading 3 4" xfId="6882"/>
    <cellStyle name="Heading 3 4 2" xfId="6883"/>
    <cellStyle name="Heading 3 4 2 2" xfId="12552"/>
    <cellStyle name="Heading 3 4 3" xfId="6884"/>
    <cellStyle name="Heading 3 4 3 2" xfId="12553"/>
    <cellStyle name="Heading 3 4 4" xfId="6885"/>
    <cellStyle name="Heading 3 4 4 2" xfId="12554"/>
    <cellStyle name="Heading 3 4 5" xfId="6886"/>
    <cellStyle name="Heading 3 4 5 2" xfId="12555"/>
    <cellStyle name="Heading 3 4 6" xfId="6887"/>
    <cellStyle name="Heading 3 4 7" xfId="12551"/>
    <cellStyle name="Heading 3 4_lt" xfId="6888"/>
    <cellStyle name="Heading 3 5" xfId="6889"/>
    <cellStyle name="Heading 3 5 2" xfId="6890"/>
    <cellStyle name="Heading 3 5 3" xfId="12556"/>
    <cellStyle name="Heading 3 6" xfId="6891"/>
    <cellStyle name="Heading 3 6 2" xfId="6892"/>
    <cellStyle name="Heading 3 6 3" xfId="12557"/>
    <cellStyle name="Heading 3 7" xfId="6893"/>
    <cellStyle name="Heading 3 7 2" xfId="6894"/>
    <cellStyle name="Heading 3 7 3" xfId="12558"/>
    <cellStyle name="Heading 3 8" xfId="6895"/>
    <cellStyle name="Heading 3 8 2" xfId="6896"/>
    <cellStyle name="Heading 3 8 3" xfId="12559"/>
    <cellStyle name="Heading 3 9" xfId="6897"/>
    <cellStyle name="Heading 3 9 2" xfId="6898"/>
    <cellStyle name="Heading 3 9 3" xfId="6899"/>
    <cellStyle name="Heading 3 9 4" xfId="12560"/>
    <cellStyle name="Heading 4 10" xfId="6900"/>
    <cellStyle name="Heading 4 10 2" xfId="6901"/>
    <cellStyle name="Heading 4 11" xfId="6902"/>
    <cellStyle name="Heading 4 11 2" xfId="6903"/>
    <cellStyle name="Heading 4 2" xfId="6904"/>
    <cellStyle name="Heading 4 2 10" xfId="6905"/>
    <cellStyle name="Heading 4 2 100" xfId="6906"/>
    <cellStyle name="Heading 4 2 101" xfId="6907"/>
    <cellStyle name="Heading 4 2 102" xfId="6908"/>
    <cellStyle name="Heading 4 2 103" xfId="6909"/>
    <cellStyle name="Heading 4 2 104" xfId="6910"/>
    <cellStyle name="Heading 4 2 105" xfId="6911"/>
    <cellStyle name="Heading 4 2 106" xfId="6912"/>
    <cellStyle name="Heading 4 2 107" xfId="6913"/>
    <cellStyle name="Heading 4 2 108" xfId="6914"/>
    <cellStyle name="Heading 4 2 109" xfId="6915"/>
    <cellStyle name="Heading 4 2 11" xfId="6916"/>
    <cellStyle name="Heading 4 2 110" xfId="6917"/>
    <cellStyle name="Heading 4 2 111" xfId="6918"/>
    <cellStyle name="Heading 4 2 112" xfId="6919"/>
    <cellStyle name="Heading 4 2 113" xfId="6920"/>
    <cellStyle name="Heading 4 2 114" xfId="6921"/>
    <cellStyle name="Heading 4 2 115" xfId="6922"/>
    <cellStyle name="Heading 4 2 116" xfId="6923"/>
    <cellStyle name="Heading 4 2 117" xfId="6924"/>
    <cellStyle name="Heading 4 2 118" xfId="6925"/>
    <cellStyle name="Heading 4 2 119" xfId="6926"/>
    <cellStyle name="Heading 4 2 12" xfId="6927"/>
    <cellStyle name="Heading 4 2 120" xfId="6928"/>
    <cellStyle name="Heading 4 2 121" xfId="6929"/>
    <cellStyle name="Heading 4 2 122" xfId="6930"/>
    <cellStyle name="Heading 4 2 123" xfId="6931"/>
    <cellStyle name="Heading 4 2 124" xfId="6932"/>
    <cellStyle name="Heading 4 2 125" xfId="6933"/>
    <cellStyle name="Heading 4 2 126" xfId="6934"/>
    <cellStyle name="Heading 4 2 127" xfId="6935"/>
    <cellStyle name="Heading 4 2 128" xfId="6936"/>
    <cellStyle name="Heading 4 2 129" xfId="6937"/>
    <cellStyle name="Heading 4 2 13" xfId="6938"/>
    <cellStyle name="Heading 4 2 130" xfId="6939"/>
    <cellStyle name="Heading 4 2 131" xfId="6940"/>
    <cellStyle name="Heading 4 2 132" xfId="6941"/>
    <cellStyle name="Heading 4 2 133" xfId="6942"/>
    <cellStyle name="Heading 4 2 134" xfId="12561"/>
    <cellStyle name="Heading 4 2 14" xfId="6943"/>
    <cellStyle name="Heading 4 2 15" xfId="6944"/>
    <cellStyle name="Heading 4 2 16" xfId="6945"/>
    <cellStyle name="Heading 4 2 17" xfId="6946"/>
    <cellStyle name="Heading 4 2 18" xfId="6947"/>
    <cellStyle name="Heading 4 2 19" xfId="6948"/>
    <cellStyle name="Heading 4 2 2" xfId="6949"/>
    <cellStyle name="Heading 4 2 2 2" xfId="6950"/>
    <cellStyle name="Heading 4 2 2 3" xfId="12562"/>
    <cellStyle name="Heading 4 2 20" xfId="6951"/>
    <cellStyle name="Heading 4 2 21" xfId="6952"/>
    <cellStyle name="Heading 4 2 22" xfId="6953"/>
    <cellStyle name="Heading 4 2 23" xfId="6954"/>
    <cellStyle name="Heading 4 2 24" xfId="6955"/>
    <cellStyle name="Heading 4 2 25" xfId="6956"/>
    <cellStyle name="Heading 4 2 26" xfId="6957"/>
    <cellStyle name="Heading 4 2 27" xfId="6958"/>
    <cellStyle name="Heading 4 2 28" xfId="6959"/>
    <cellStyle name="Heading 4 2 29" xfId="6960"/>
    <cellStyle name="Heading 4 2 3" xfId="6961"/>
    <cellStyle name="Heading 4 2 3 2" xfId="6962"/>
    <cellStyle name="Heading 4 2 3 3" xfId="12563"/>
    <cellStyle name="Heading 4 2 30" xfId="6963"/>
    <cellStyle name="Heading 4 2 31" xfId="6964"/>
    <cellStyle name="Heading 4 2 32" xfId="6965"/>
    <cellStyle name="Heading 4 2 33" xfId="6966"/>
    <cellStyle name="Heading 4 2 34" xfId="6967"/>
    <cellStyle name="Heading 4 2 35" xfId="6968"/>
    <cellStyle name="Heading 4 2 36" xfId="6969"/>
    <cellStyle name="Heading 4 2 37" xfId="6970"/>
    <cellStyle name="Heading 4 2 38" xfId="6971"/>
    <cellStyle name="Heading 4 2 39" xfId="6972"/>
    <cellStyle name="Heading 4 2 4" xfId="6973"/>
    <cellStyle name="Heading 4 2 4 2" xfId="6974"/>
    <cellStyle name="Heading 4 2 4 3" xfId="12564"/>
    <cellStyle name="Heading 4 2 40" xfId="6975"/>
    <cellStyle name="Heading 4 2 41" xfId="6976"/>
    <cellStyle name="Heading 4 2 42" xfId="6977"/>
    <cellStyle name="Heading 4 2 43" xfId="6978"/>
    <cellStyle name="Heading 4 2 44" xfId="6979"/>
    <cellStyle name="Heading 4 2 45" xfId="6980"/>
    <cellStyle name="Heading 4 2 46" xfId="6981"/>
    <cellStyle name="Heading 4 2 47" xfId="6982"/>
    <cellStyle name="Heading 4 2 48" xfId="6983"/>
    <cellStyle name="Heading 4 2 49" xfId="6984"/>
    <cellStyle name="Heading 4 2 5" xfId="6985"/>
    <cellStyle name="Heading 4 2 5 2" xfId="6986"/>
    <cellStyle name="Heading 4 2 5 3" xfId="12565"/>
    <cellStyle name="Heading 4 2 50" xfId="6987"/>
    <cellStyle name="Heading 4 2 51" xfId="6988"/>
    <cellStyle name="Heading 4 2 52" xfId="6989"/>
    <cellStyle name="Heading 4 2 53" xfId="6990"/>
    <cellStyle name="Heading 4 2 54" xfId="6991"/>
    <cellStyle name="Heading 4 2 55" xfId="6992"/>
    <cellStyle name="Heading 4 2 56" xfId="6993"/>
    <cellStyle name="Heading 4 2 57" xfId="6994"/>
    <cellStyle name="Heading 4 2 58" xfId="6995"/>
    <cellStyle name="Heading 4 2 59" xfId="6996"/>
    <cellStyle name="Heading 4 2 6" xfId="6997"/>
    <cellStyle name="Heading 4 2 6 2" xfId="6998"/>
    <cellStyle name="Heading 4 2 6 3" xfId="12566"/>
    <cellStyle name="Heading 4 2 60" xfId="6999"/>
    <cellStyle name="Heading 4 2 61" xfId="7000"/>
    <cellStyle name="Heading 4 2 62" xfId="7001"/>
    <cellStyle name="Heading 4 2 63" xfId="7002"/>
    <cellStyle name="Heading 4 2 64" xfId="7003"/>
    <cellStyle name="Heading 4 2 65" xfId="7004"/>
    <cellStyle name="Heading 4 2 66" xfId="7005"/>
    <cellStyle name="Heading 4 2 67" xfId="7006"/>
    <cellStyle name="Heading 4 2 68" xfId="7007"/>
    <cellStyle name="Heading 4 2 69" xfId="7008"/>
    <cellStyle name="Heading 4 2 7" xfId="7009"/>
    <cellStyle name="Heading 4 2 7 2" xfId="7010"/>
    <cellStyle name="Heading 4 2 7 3" xfId="12567"/>
    <cellStyle name="Heading 4 2 70" xfId="7011"/>
    <cellStyle name="Heading 4 2 71" xfId="7012"/>
    <cellStyle name="Heading 4 2 72" xfId="7013"/>
    <cellStyle name="Heading 4 2 73" xfId="7014"/>
    <cellStyle name="Heading 4 2 74" xfId="7015"/>
    <cellStyle name="Heading 4 2 75" xfId="7016"/>
    <cellStyle name="Heading 4 2 76" xfId="7017"/>
    <cellStyle name="Heading 4 2 77" xfId="7018"/>
    <cellStyle name="Heading 4 2 78" xfId="7019"/>
    <cellStyle name="Heading 4 2 79" xfId="7020"/>
    <cellStyle name="Heading 4 2 8" xfId="7021"/>
    <cellStyle name="Heading 4 2 8 2" xfId="7022"/>
    <cellStyle name="Heading 4 2 8 3" xfId="12568"/>
    <cellStyle name="Heading 4 2 80" xfId="7023"/>
    <cellStyle name="Heading 4 2 81" xfId="7024"/>
    <cellStyle name="Heading 4 2 82" xfId="7025"/>
    <cellStyle name="Heading 4 2 83" xfId="7026"/>
    <cellStyle name="Heading 4 2 84" xfId="7027"/>
    <cellStyle name="Heading 4 2 85" xfId="7028"/>
    <cellStyle name="Heading 4 2 86" xfId="7029"/>
    <cellStyle name="Heading 4 2 87" xfId="7030"/>
    <cellStyle name="Heading 4 2 88" xfId="7031"/>
    <cellStyle name="Heading 4 2 89" xfId="7032"/>
    <cellStyle name="Heading 4 2 9" xfId="7033"/>
    <cellStyle name="Heading 4 2 90" xfId="7034"/>
    <cellStyle name="Heading 4 2 91" xfId="7035"/>
    <cellStyle name="Heading 4 2 92" xfId="7036"/>
    <cellStyle name="Heading 4 2 93" xfId="7037"/>
    <cellStyle name="Heading 4 2 94" xfId="7038"/>
    <cellStyle name="Heading 4 2 95" xfId="7039"/>
    <cellStyle name="Heading 4 2 96" xfId="7040"/>
    <cellStyle name="Heading 4 2 97" xfId="7041"/>
    <cellStyle name="Heading 4 2 98" xfId="7042"/>
    <cellStyle name="Heading 4 2 99" xfId="7043"/>
    <cellStyle name="Heading 4 3" xfId="7044"/>
    <cellStyle name="Heading 4 3 2" xfId="7045"/>
    <cellStyle name="Heading 4 3 2 2" xfId="7046"/>
    <cellStyle name="Heading 4 3 2 3" xfId="12570"/>
    <cellStyle name="Heading 4 3 3" xfId="7047"/>
    <cellStyle name="Heading 4 3 3 2" xfId="12571"/>
    <cellStyle name="Heading 4 3 4" xfId="7048"/>
    <cellStyle name="Heading 4 3 4 2" xfId="12572"/>
    <cellStyle name="Heading 4 3 5" xfId="7049"/>
    <cellStyle name="Heading 4 3 5 2" xfId="12573"/>
    <cellStyle name="Heading 4 3 6" xfId="7050"/>
    <cellStyle name="Heading 4 3 7" xfId="12569"/>
    <cellStyle name="Heading 4 4" xfId="7051"/>
    <cellStyle name="Heading 4 4 2" xfId="7052"/>
    <cellStyle name="Heading 4 4 2 2" xfId="12575"/>
    <cellStyle name="Heading 4 4 3" xfId="7053"/>
    <cellStyle name="Heading 4 4 3 2" xfId="12576"/>
    <cellStyle name="Heading 4 4 4" xfId="7054"/>
    <cellStyle name="Heading 4 4 4 2" xfId="12577"/>
    <cellStyle name="Heading 4 4 5" xfId="7055"/>
    <cellStyle name="Heading 4 4 5 2" xfId="12578"/>
    <cellStyle name="Heading 4 4 6" xfId="7056"/>
    <cellStyle name="Heading 4 4 7" xfId="12574"/>
    <cellStyle name="Heading 4 5" xfId="7057"/>
    <cellStyle name="Heading 4 5 2" xfId="7058"/>
    <cellStyle name="Heading 4 5 3" xfId="12579"/>
    <cellStyle name="Heading 4 6" xfId="7059"/>
    <cellStyle name="Heading 4 6 2" xfId="7060"/>
    <cellStyle name="Heading 4 6 3" xfId="12580"/>
    <cellStyle name="Heading 4 7" xfId="7061"/>
    <cellStyle name="Heading 4 7 2" xfId="7062"/>
    <cellStyle name="Heading 4 7 3" xfId="12581"/>
    <cellStyle name="Heading 4 8" xfId="7063"/>
    <cellStyle name="Heading 4 8 2" xfId="7064"/>
    <cellStyle name="Heading 4 8 3" xfId="12582"/>
    <cellStyle name="Heading 4 9" xfId="7065"/>
    <cellStyle name="Heading 4 9 2" xfId="7066"/>
    <cellStyle name="Heading 4 9 3" xfId="7067"/>
    <cellStyle name="Heading 4 9 4" xfId="12583"/>
    <cellStyle name="Heading Section 2" xfId="7068"/>
    <cellStyle name="Heading Section 2 2" xfId="12584"/>
    <cellStyle name="Heading Section 3" xfId="7069"/>
    <cellStyle name="Heading Section 3 2" xfId="12585"/>
    <cellStyle name="helv" xfId="7070"/>
    <cellStyle name="helv 2" xfId="12586"/>
    <cellStyle name="Hyperlink 2" xfId="7071"/>
    <cellStyle name="Hyperlink 2 10" xfId="7072"/>
    <cellStyle name="Hyperlink 2 10 2" xfId="12588"/>
    <cellStyle name="Hyperlink 2 11" xfId="12587"/>
    <cellStyle name="Hyperlink 2 2" xfId="7073"/>
    <cellStyle name="Hyperlink 2 2 2" xfId="12589"/>
    <cellStyle name="Hyperlink 2 3" xfId="7074"/>
    <cellStyle name="Hyperlink 2 3 2" xfId="12590"/>
    <cellStyle name="Hyperlink 2 4" xfId="7075"/>
    <cellStyle name="Hyperlink 2 4 2" xfId="12591"/>
    <cellStyle name="Hyperlink 2 5" xfId="7076"/>
    <cellStyle name="Hyperlink 2 5 2" xfId="12592"/>
    <cellStyle name="Hyperlink 2 6" xfId="7077"/>
    <cellStyle name="Hyperlink 2 6 2" xfId="12593"/>
    <cellStyle name="Hyperlink 2 7" xfId="7078"/>
    <cellStyle name="Hyperlink 2 7 2" xfId="12594"/>
    <cellStyle name="Hyperlink 2 8" xfId="7079"/>
    <cellStyle name="Hyperlink 2 8 2" xfId="12595"/>
    <cellStyle name="Hyperlink 2 9" xfId="7080"/>
    <cellStyle name="Hyperlink 2 9 2" xfId="12596"/>
    <cellStyle name="Hyperlink 3" xfId="7081"/>
    <cellStyle name="Hyperlink 3 2" xfId="12597"/>
    <cellStyle name="Hypertextový odkaz" xfId="7082"/>
    <cellStyle name="Hypertextový odkaz 2" xfId="12598"/>
    <cellStyle name="INCHES" xfId="7083"/>
    <cellStyle name="INCHES 2" xfId="12599"/>
    <cellStyle name="Info" xfId="7084"/>
    <cellStyle name="Info 2" xfId="12600"/>
    <cellStyle name="Input [yellow]" xfId="7085"/>
    <cellStyle name="Input [yellow] 2" xfId="7086"/>
    <cellStyle name="Input [yellow] 2 2" xfId="12602"/>
    <cellStyle name="Input [yellow] 3" xfId="7087"/>
    <cellStyle name="Input [yellow] 3 2" xfId="12603"/>
    <cellStyle name="Input [yellow] 4" xfId="7088"/>
    <cellStyle name="Input [yellow] 4 2" xfId="12604"/>
    <cellStyle name="Input [yellow] 5" xfId="7089"/>
    <cellStyle name="Input [yellow] 5 2" xfId="12605"/>
    <cellStyle name="Input [yellow] 6" xfId="7090"/>
    <cellStyle name="Input [yellow] 6 2" xfId="12606"/>
    <cellStyle name="Input [yellow] 7" xfId="7091"/>
    <cellStyle name="Input [yellow] 8" xfId="12601"/>
    <cellStyle name="Input 10" xfId="7092"/>
    <cellStyle name="Input 10 2" xfId="7093"/>
    <cellStyle name="Input 10 3" xfId="12607"/>
    <cellStyle name="Input 11" xfId="7094"/>
    <cellStyle name="Input 11 2" xfId="7095"/>
    <cellStyle name="Input 11 3" xfId="12608"/>
    <cellStyle name="Input 12" xfId="7096"/>
    <cellStyle name="Input 12 2" xfId="12609"/>
    <cellStyle name="Input 2" xfId="7097"/>
    <cellStyle name="Input 2 10" xfId="7098"/>
    <cellStyle name="Input 2 100" xfId="7099"/>
    <cellStyle name="Input 2 101" xfId="7100"/>
    <cellStyle name="Input 2 102" xfId="7101"/>
    <cellStyle name="Input 2 103" xfId="7102"/>
    <cellStyle name="Input 2 104" xfId="7103"/>
    <cellStyle name="Input 2 105" xfId="7104"/>
    <cellStyle name="Input 2 106" xfId="7105"/>
    <cellStyle name="Input 2 107" xfId="7106"/>
    <cellStyle name="Input 2 108" xfId="7107"/>
    <cellStyle name="Input 2 109" xfId="7108"/>
    <cellStyle name="Input 2 11" xfId="7109"/>
    <cellStyle name="Input 2 110" xfId="7110"/>
    <cellStyle name="Input 2 111" xfId="7111"/>
    <cellStyle name="Input 2 112" xfId="7112"/>
    <cellStyle name="Input 2 113" xfId="7113"/>
    <cellStyle name="Input 2 114" xfId="7114"/>
    <cellStyle name="Input 2 115" xfId="7115"/>
    <cellStyle name="Input 2 116" xfId="7116"/>
    <cellStyle name="Input 2 117" xfId="7117"/>
    <cellStyle name="Input 2 118" xfId="7118"/>
    <cellStyle name="Input 2 119" xfId="7119"/>
    <cellStyle name="Input 2 12" xfId="7120"/>
    <cellStyle name="Input 2 120" xfId="7121"/>
    <cellStyle name="Input 2 121" xfId="7122"/>
    <cellStyle name="Input 2 122" xfId="7123"/>
    <cellStyle name="Input 2 123" xfId="7124"/>
    <cellStyle name="Input 2 124" xfId="7125"/>
    <cellStyle name="Input 2 125" xfId="7126"/>
    <cellStyle name="Input 2 126" xfId="7127"/>
    <cellStyle name="Input 2 127" xfId="7128"/>
    <cellStyle name="Input 2 128" xfId="7129"/>
    <cellStyle name="Input 2 129" xfId="7130"/>
    <cellStyle name="Input 2 13" xfId="7131"/>
    <cellStyle name="Input 2 130" xfId="7132"/>
    <cellStyle name="Input 2 131" xfId="7133"/>
    <cellStyle name="Input 2 132" xfId="7134"/>
    <cellStyle name="Input 2 133" xfId="7135"/>
    <cellStyle name="Input 2 134" xfId="12610"/>
    <cellStyle name="Input 2 14" xfId="7136"/>
    <cellStyle name="Input 2 15" xfId="7137"/>
    <cellStyle name="Input 2 16" xfId="7138"/>
    <cellStyle name="Input 2 17" xfId="7139"/>
    <cellStyle name="Input 2 18" xfId="7140"/>
    <cellStyle name="Input 2 19" xfId="7141"/>
    <cellStyle name="Input 2 2" xfId="7142"/>
    <cellStyle name="Input 2 2 2" xfId="7143"/>
    <cellStyle name="Input 2 2 3" xfId="12611"/>
    <cellStyle name="Input 2 20" xfId="7144"/>
    <cellStyle name="Input 2 21" xfId="7145"/>
    <cellStyle name="Input 2 22" xfId="7146"/>
    <cellStyle name="Input 2 23" xfId="7147"/>
    <cellStyle name="Input 2 24" xfId="7148"/>
    <cellStyle name="Input 2 25" xfId="7149"/>
    <cellStyle name="Input 2 26" xfId="7150"/>
    <cellStyle name="Input 2 27" xfId="7151"/>
    <cellStyle name="Input 2 28" xfId="7152"/>
    <cellStyle name="Input 2 29" xfId="7153"/>
    <cellStyle name="Input 2 3" xfId="7154"/>
    <cellStyle name="Input 2 3 2" xfId="7155"/>
    <cellStyle name="Input 2 3 3" xfId="12612"/>
    <cellStyle name="Input 2 30" xfId="7156"/>
    <cellStyle name="Input 2 31" xfId="7157"/>
    <cellStyle name="Input 2 32" xfId="7158"/>
    <cellStyle name="Input 2 33" xfId="7159"/>
    <cellStyle name="Input 2 34" xfId="7160"/>
    <cellStyle name="Input 2 35" xfId="7161"/>
    <cellStyle name="Input 2 36" xfId="7162"/>
    <cellStyle name="Input 2 37" xfId="7163"/>
    <cellStyle name="Input 2 38" xfId="7164"/>
    <cellStyle name="Input 2 39" xfId="7165"/>
    <cellStyle name="Input 2 4" xfId="7166"/>
    <cellStyle name="Input 2 4 2" xfId="7167"/>
    <cellStyle name="Input 2 4 3" xfId="12613"/>
    <cellStyle name="Input 2 40" xfId="7168"/>
    <cellStyle name="Input 2 41" xfId="7169"/>
    <cellStyle name="Input 2 42" xfId="7170"/>
    <cellStyle name="Input 2 43" xfId="7171"/>
    <cellStyle name="Input 2 44" xfId="7172"/>
    <cellStyle name="Input 2 45" xfId="7173"/>
    <cellStyle name="Input 2 46" xfId="7174"/>
    <cellStyle name="Input 2 47" xfId="7175"/>
    <cellStyle name="Input 2 48" xfId="7176"/>
    <cellStyle name="Input 2 49" xfId="7177"/>
    <cellStyle name="Input 2 5" xfId="7178"/>
    <cellStyle name="Input 2 5 2" xfId="7179"/>
    <cellStyle name="Input 2 5 3" xfId="12614"/>
    <cellStyle name="Input 2 50" xfId="7180"/>
    <cellStyle name="Input 2 51" xfId="7181"/>
    <cellStyle name="Input 2 52" xfId="7182"/>
    <cellStyle name="Input 2 53" xfId="7183"/>
    <cellStyle name="Input 2 54" xfId="7184"/>
    <cellStyle name="Input 2 55" xfId="7185"/>
    <cellStyle name="Input 2 56" xfId="7186"/>
    <cellStyle name="Input 2 57" xfId="7187"/>
    <cellStyle name="Input 2 58" xfId="7188"/>
    <cellStyle name="Input 2 59" xfId="7189"/>
    <cellStyle name="Input 2 6" xfId="7190"/>
    <cellStyle name="Input 2 6 2" xfId="7191"/>
    <cellStyle name="Input 2 6 3" xfId="12615"/>
    <cellStyle name="Input 2 60" xfId="7192"/>
    <cellStyle name="Input 2 61" xfId="7193"/>
    <cellStyle name="Input 2 62" xfId="7194"/>
    <cellStyle name="Input 2 63" xfId="7195"/>
    <cellStyle name="Input 2 64" xfId="7196"/>
    <cellStyle name="Input 2 65" xfId="7197"/>
    <cellStyle name="Input 2 66" xfId="7198"/>
    <cellStyle name="Input 2 67" xfId="7199"/>
    <cellStyle name="Input 2 68" xfId="7200"/>
    <cellStyle name="Input 2 69" xfId="7201"/>
    <cellStyle name="Input 2 7" xfId="7202"/>
    <cellStyle name="Input 2 7 2" xfId="7203"/>
    <cellStyle name="Input 2 7 3" xfId="12616"/>
    <cellStyle name="Input 2 70" xfId="7204"/>
    <cellStyle name="Input 2 71" xfId="7205"/>
    <cellStyle name="Input 2 72" xfId="7206"/>
    <cellStyle name="Input 2 73" xfId="7207"/>
    <cellStyle name="Input 2 74" xfId="7208"/>
    <cellStyle name="Input 2 75" xfId="7209"/>
    <cellStyle name="Input 2 76" xfId="7210"/>
    <cellStyle name="Input 2 77" xfId="7211"/>
    <cellStyle name="Input 2 78" xfId="7212"/>
    <cellStyle name="Input 2 79" xfId="7213"/>
    <cellStyle name="Input 2 8" xfId="7214"/>
    <cellStyle name="Input 2 8 2" xfId="7215"/>
    <cellStyle name="Input 2 8 3" xfId="12617"/>
    <cellStyle name="Input 2 80" xfId="7216"/>
    <cellStyle name="Input 2 81" xfId="7217"/>
    <cellStyle name="Input 2 82" xfId="7218"/>
    <cellStyle name="Input 2 83" xfId="7219"/>
    <cellStyle name="Input 2 84" xfId="7220"/>
    <cellStyle name="Input 2 85" xfId="7221"/>
    <cellStyle name="Input 2 86" xfId="7222"/>
    <cellStyle name="Input 2 87" xfId="7223"/>
    <cellStyle name="Input 2 88" xfId="7224"/>
    <cellStyle name="Input 2 89" xfId="7225"/>
    <cellStyle name="Input 2 9" xfId="7226"/>
    <cellStyle name="Input 2 90" xfId="7227"/>
    <cellStyle name="Input 2 91" xfId="7228"/>
    <cellStyle name="Input 2 92" xfId="7229"/>
    <cellStyle name="Input 2 93" xfId="7230"/>
    <cellStyle name="Input 2 94" xfId="7231"/>
    <cellStyle name="Input 2 95" xfId="7232"/>
    <cellStyle name="Input 2 96" xfId="7233"/>
    <cellStyle name="Input 2 97" xfId="7234"/>
    <cellStyle name="Input 2 98" xfId="7235"/>
    <cellStyle name="Input 2 99" xfId="7236"/>
    <cellStyle name="Input 2_lt" xfId="12618"/>
    <cellStyle name="Input 3" xfId="7237"/>
    <cellStyle name="Input 3 2" xfId="7238"/>
    <cellStyle name="Input 3 2 2" xfId="7239"/>
    <cellStyle name="Input 3 2 3" xfId="12620"/>
    <cellStyle name="Input 3 3" xfId="7240"/>
    <cellStyle name="Input 3 3 2" xfId="12621"/>
    <cellStyle name="Input 3 4" xfId="7241"/>
    <cellStyle name="Input 3 4 2" xfId="12622"/>
    <cellStyle name="Input 3 5" xfId="7242"/>
    <cellStyle name="Input 3 5 2" xfId="12623"/>
    <cellStyle name="Input 3 6" xfId="7243"/>
    <cellStyle name="Input 3 7" xfId="12619"/>
    <cellStyle name="Input 3_lt" xfId="7244"/>
    <cellStyle name="Input 4" xfId="7245"/>
    <cellStyle name="Input 4 2" xfId="7246"/>
    <cellStyle name="Input 4 2 2" xfId="12625"/>
    <cellStyle name="Input 4 3" xfId="7247"/>
    <cellStyle name="Input 4 3 2" xfId="12626"/>
    <cellStyle name="Input 4 4" xfId="7248"/>
    <cellStyle name="Input 4 4 2" xfId="12627"/>
    <cellStyle name="Input 4 5" xfId="7249"/>
    <cellStyle name="Input 4 5 2" xfId="12628"/>
    <cellStyle name="Input 4 6" xfId="7250"/>
    <cellStyle name="Input 4 7" xfId="12624"/>
    <cellStyle name="Input 4_lt" xfId="7251"/>
    <cellStyle name="Input 5" xfId="7252"/>
    <cellStyle name="Input 5 2" xfId="7253"/>
    <cellStyle name="Input 5 3" xfId="12629"/>
    <cellStyle name="Input 6" xfId="7254"/>
    <cellStyle name="Input 6 2" xfId="7255"/>
    <cellStyle name="Input 6 3" xfId="12630"/>
    <cellStyle name="Input 7" xfId="7256"/>
    <cellStyle name="Input 7 2" xfId="7257"/>
    <cellStyle name="Input 7 3" xfId="12631"/>
    <cellStyle name="Input 8" xfId="7258"/>
    <cellStyle name="Input 8 2" xfId="7259"/>
    <cellStyle name="Input 8 3" xfId="12632"/>
    <cellStyle name="Input 9" xfId="7260"/>
    <cellStyle name="Input 9 2" xfId="7261"/>
    <cellStyle name="Input 9 3" xfId="7262"/>
    <cellStyle name="Input 9 4" xfId="12633"/>
    <cellStyle name="Input Cells" xfId="7263"/>
    <cellStyle name="Input Cells 2" xfId="12634"/>
    <cellStyle name="Inputs_Divider" xfId="7264"/>
    <cellStyle name="InSheet" xfId="7265"/>
    <cellStyle name="InSheet 2" xfId="7266"/>
    <cellStyle name="InSheet 2 2" xfId="7267"/>
    <cellStyle name="InSheet 2 2 2" xfId="12637"/>
    <cellStyle name="InSheet 2 3" xfId="7268"/>
    <cellStyle name="InSheet 2 3 2" xfId="12638"/>
    <cellStyle name="InSheet 2 4" xfId="12636"/>
    <cellStyle name="InSheet 3" xfId="7269"/>
    <cellStyle name="InSheet 3 2" xfId="7270"/>
    <cellStyle name="InSheet 3 2 2" xfId="12640"/>
    <cellStyle name="InSheet 3 3" xfId="7271"/>
    <cellStyle name="InSheet 3 3 2" xfId="12641"/>
    <cellStyle name="InSheet 3 4" xfId="12639"/>
    <cellStyle name="InSheet 4" xfId="7272"/>
    <cellStyle name="InSheet 4 2" xfId="7273"/>
    <cellStyle name="InSheet 4 2 2" xfId="12643"/>
    <cellStyle name="InSheet 4 3" xfId="7274"/>
    <cellStyle name="InSheet 4 3 2" xfId="12644"/>
    <cellStyle name="InSheet 4 4" xfId="12642"/>
    <cellStyle name="InSheet 5" xfId="7275"/>
    <cellStyle name="InSheet 5 2" xfId="12645"/>
    <cellStyle name="InSheet 6" xfId="7276"/>
    <cellStyle name="InSheet 6 2" xfId="12646"/>
    <cellStyle name="InSheet 7" xfId="12635"/>
    <cellStyle name="InSheet_Action plan 2011-12 Capex" xfId="7277"/>
    <cellStyle name="Line_ClosingBal" xfId="7278"/>
    <cellStyle name="Linked Cell 10" xfId="7279"/>
    <cellStyle name="Linked Cell 10 2" xfId="7280"/>
    <cellStyle name="Linked Cell 11" xfId="7281"/>
    <cellStyle name="Linked Cell 11 2" xfId="7282"/>
    <cellStyle name="Linked Cell 2" xfId="7283"/>
    <cellStyle name="Linked Cell 2 10" xfId="7284"/>
    <cellStyle name="Linked Cell 2 100" xfId="7285"/>
    <cellStyle name="Linked Cell 2 101" xfId="7286"/>
    <cellStyle name="Linked Cell 2 102" xfId="7287"/>
    <cellStyle name="Linked Cell 2 103" xfId="7288"/>
    <cellStyle name="Linked Cell 2 104" xfId="7289"/>
    <cellStyle name="Linked Cell 2 105" xfId="7290"/>
    <cellStyle name="Linked Cell 2 106" xfId="7291"/>
    <cellStyle name="Linked Cell 2 107" xfId="7292"/>
    <cellStyle name="Linked Cell 2 108" xfId="7293"/>
    <cellStyle name="Linked Cell 2 109" xfId="7294"/>
    <cellStyle name="Linked Cell 2 11" xfId="7295"/>
    <cellStyle name="Linked Cell 2 110" xfId="7296"/>
    <cellStyle name="Linked Cell 2 111" xfId="7297"/>
    <cellStyle name="Linked Cell 2 112" xfId="7298"/>
    <cellStyle name="Linked Cell 2 113" xfId="7299"/>
    <cellStyle name="Linked Cell 2 114" xfId="7300"/>
    <cellStyle name="Linked Cell 2 115" xfId="7301"/>
    <cellStyle name="Linked Cell 2 116" xfId="7302"/>
    <cellStyle name="Linked Cell 2 117" xfId="7303"/>
    <cellStyle name="Linked Cell 2 118" xfId="7304"/>
    <cellStyle name="Linked Cell 2 119" xfId="7305"/>
    <cellStyle name="Linked Cell 2 12" xfId="7306"/>
    <cellStyle name="Linked Cell 2 120" xfId="7307"/>
    <cellStyle name="Linked Cell 2 121" xfId="7308"/>
    <cellStyle name="Linked Cell 2 122" xfId="7309"/>
    <cellStyle name="Linked Cell 2 123" xfId="7310"/>
    <cellStyle name="Linked Cell 2 124" xfId="7311"/>
    <cellStyle name="Linked Cell 2 125" xfId="7312"/>
    <cellStyle name="Linked Cell 2 126" xfId="7313"/>
    <cellStyle name="Linked Cell 2 127" xfId="7314"/>
    <cellStyle name="Linked Cell 2 128" xfId="7315"/>
    <cellStyle name="Linked Cell 2 129" xfId="7316"/>
    <cellStyle name="Linked Cell 2 13" xfId="7317"/>
    <cellStyle name="Linked Cell 2 130" xfId="7318"/>
    <cellStyle name="Linked Cell 2 131" xfId="7319"/>
    <cellStyle name="Linked Cell 2 132" xfId="7320"/>
    <cellStyle name="Linked Cell 2 133" xfId="7321"/>
    <cellStyle name="Linked Cell 2 134" xfId="12647"/>
    <cellStyle name="Linked Cell 2 14" xfId="7322"/>
    <cellStyle name="Linked Cell 2 15" xfId="7323"/>
    <cellStyle name="Linked Cell 2 16" xfId="7324"/>
    <cellStyle name="Linked Cell 2 17" xfId="7325"/>
    <cellStyle name="Linked Cell 2 18" xfId="7326"/>
    <cellStyle name="Linked Cell 2 19" xfId="7327"/>
    <cellStyle name="Linked Cell 2 2" xfId="7328"/>
    <cellStyle name="Linked Cell 2 2 2" xfId="7329"/>
    <cellStyle name="Linked Cell 2 2 3" xfId="12648"/>
    <cellStyle name="Linked Cell 2 20" xfId="7330"/>
    <cellStyle name="Linked Cell 2 21" xfId="7331"/>
    <cellStyle name="Linked Cell 2 22" xfId="7332"/>
    <cellStyle name="Linked Cell 2 23" xfId="7333"/>
    <cellStyle name="Linked Cell 2 24" xfId="7334"/>
    <cellStyle name="Linked Cell 2 25" xfId="7335"/>
    <cellStyle name="Linked Cell 2 26" xfId="7336"/>
    <cellStyle name="Linked Cell 2 27" xfId="7337"/>
    <cellStyle name="Linked Cell 2 28" xfId="7338"/>
    <cellStyle name="Linked Cell 2 29" xfId="7339"/>
    <cellStyle name="Linked Cell 2 3" xfId="7340"/>
    <cellStyle name="Linked Cell 2 3 2" xfId="7341"/>
    <cellStyle name="Linked Cell 2 3 3" xfId="12649"/>
    <cellStyle name="Linked Cell 2 30" xfId="7342"/>
    <cellStyle name="Linked Cell 2 31" xfId="7343"/>
    <cellStyle name="Linked Cell 2 32" xfId="7344"/>
    <cellStyle name="Linked Cell 2 33" xfId="7345"/>
    <cellStyle name="Linked Cell 2 34" xfId="7346"/>
    <cellStyle name="Linked Cell 2 35" xfId="7347"/>
    <cellStyle name="Linked Cell 2 36" xfId="7348"/>
    <cellStyle name="Linked Cell 2 37" xfId="7349"/>
    <cellStyle name="Linked Cell 2 38" xfId="7350"/>
    <cellStyle name="Linked Cell 2 39" xfId="7351"/>
    <cellStyle name="Linked Cell 2 4" xfId="7352"/>
    <cellStyle name="Linked Cell 2 4 2" xfId="7353"/>
    <cellStyle name="Linked Cell 2 4 3" xfId="12650"/>
    <cellStyle name="Linked Cell 2 40" xfId="7354"/>
    <cellStyle name="Linked Cell 2 41" xfId="7355"/>
    <cellStyle name="Linked Cell 2 42" xfId="7356"/>
    <cellStyle name="Linked Cell 2 43" xfId="7357"/>
    <cellStyle name="Linked Cell 2 44" xfId="7358"/>
    <cellStyle name="Linked Cell 2 45" xfId="7359"/>
    <cellStyle name="Linked Cell 2 46" xfId="7360"/>
    <cellStyle name="Linked Cell 2 47" xfId="7361"/>
    <cellStyle name="Linked Cell 2 48" xfId="7362"/>
    <cellStyle name="Linked Cell 2 49" xfId="7363"/>
    <cellStyle name="Linked Cell 2 5" xfId="7364"/>
    <cellStyle name="Linked Cell 2 5 2" xfId="7365"/>
    <cellStyle name="Linked Cell 2 5 3" xfId="12651"/>
    <cellStyle name="Linked Cell 2 50" xfId="7366"/>
    <cellStyle name="Linked Cell 2 51" xfId="7367"/>
    <cellStyle name="Linked Cell 2 52" xfId="7368"/>
    <cellStyle name="Linked Cell 2 53" xfId="7369"/>
    <cellStyle name="Linked Cell 2 54" xfId="7370"/>
    <cellStyle name="Linked Cell 2 55" xfId="7371"/>
    <cellStyle name="Linked Cell 2 56" xfId="7372"/>
    <cellStyle name="Linked Cell 2 57" xfId="7373"/>
    <cellStyle name="Linked Cell 2 58" xfId="7374"/>
    <cellStyle name="Linked Cell 2 59" xfId="7375"/>
    <cellStyle name="Linked Cell 2 6" xfId="7376"/>
    <cellStyle name="Linked Cell 2 6 2" xfId="7377"/>
    <cellStyle name="Linked Cell 2 6 3" xfId="12652"/>
    <cellStyle name="Linked Cell 2 60" xfId="7378"/>
    <cellStyle name="Linked Cell 2 61" xfId="7379"/>
    <cellStyle name="Linked Cell 2 62" xfId="7380"/>
    <cellStyle name="Linked Cell 2 63" xfId="7381"/>
    <cellStyle name="Linked Cell 2 64" xfId="7382"/>
    <cellStyle name="Linked Cell 2 65" xfId="7383"/>
    <cellStyle name="Linked Cell 2 66" xfId="7384"/>
    <cellStyle name="Linked Cell 2 67" xfId="7385"/>
    <cellStyle name="Linked Cell 2 68" xfId="7386"/>
    <cellStyle name="Linked Cell 2 69" xfId="7387"/>
    <cellStyle name="Linked Cell 2 7" xfId="7388"/>
    <cellStyle name="Linked Cell 2 7 2" xfId="7389"/>
    <cellStyle name="Linked Cell 2 7 3" xfId="12653"/>
    <cellStyle name="Linked Cell 2 70" xfId="7390"/>
    <cellStyle name="Linked Cell 2 71" xfId="7391"/>
    <cellStyle name="Linked Cell 2 72" xfId="7392"/>
    <cellStyle name="Linked Cell 2 73" xfId="7393"/>
    <cellStyle name="Linked Cell 2 74" xfId="7394"/>
    <cellStyle name="Linked Cell 2 75" xfId="7395"/>
    <cellStyle name="Linked Cell 2 76" xfId="7396"/>
    <cellStyle name="Linked Cell 2 77" xfId="7397"/>
    <cellStyle name="Linked Cell 2 78" xfId="7398"/>
    <cellStyle name="Linked Cell 2 79" xfId="7399"/>
    <cellStyle name="Linked Cell 2 8" xfId="7400"/>
    <cellStyle name="Linked Cell 2 8 2" xfId="7401"/>
    <cellStyle name="Linked Cell 2 8 3" xfId="12654"/>
    <cellStyle name="Linked Cell 2 80" xfId="7402"/>
    <cellStyle name="Linked Cell 2 81" xfId="7403"/>
    <cellStyle name="Linked Cell 2 82" xfId="7404"/>
    <cellStyle name="Linked Cell 2 83" xfId="7405"/>
    <cellStyle name="Linked Cell 2 84" xfId="7406"/>
    <cellStyle name="Linked Cell 2 85" xfId="7407"/>
    <cellStyle name="Linked Cell 2 86" xfId="7408"/>
    <cellStyle name="Linked Cell 2 87" xfId="7409"/>
    <cellStyle name="Linked Cell 2 88" xfId="7410"/>
    <cellStyle name="Linked Cell 2 89" xfId="7411"/>
    <cellStyle name="Linked Cell 2 9" xfId="7412"/>
    <cellStyle name="Linked Cell 2 90" xfId="7413"/>
    <cellStyle name="Linked Cell 2 91" xfId="7414"/>
    <cellStyle name="Linked Cell 2 92" xfId="7415"/>
    <cellStyle name="Linked Cell 2 93" xfId="7416"/>
    <cellStyle name="Linked Cell 2 94" xfId="7417"/>
    <cellStyle name="Linked Cell 2 95" xfId="7418"/>
    <cellStyle name="Linked Cell 2 96" xfId="7419"/>
    <cellStyle name="Linked Cell 2 97" xfId="7420"/>
    <cellStyle name="Linked Cell 2 98" xfId="7421"/>
    <cellStyle name="Linked Cell 2 99" xfId="7422"/>
    <cellStyle name="Linked Cell 2_lt" xfId="12655"/>
    <cellStyle name="Linked Cell 3" xfId="7423"/>
    <cellStyle name="Linked Cell 3 2" xfId="7424"/>
    <cellStyle name="Linked Cell 3 2 2" xfId="7425"/>
    <cellStyle name="Linked Cell 3 2 3" xfId="12657"/>
    <cellStyle name="Linked Cell 3 3" xfId="7426"/>
    <cellStyle name="Linked Cell 3 3 2" xfId="12658"/>
    <cellStyle name="Linked Cell 3 4" xfId="7427"/>
    <cellStyle name="Linked Cell 3 4 2" xfId="12659"/>
    <cellStyle name="Linked Cell 3 5" xfId="7428"/>
    <cellStyle name="Linked Cell 3 5 2" xfId="12660"/>
    <cellStyle name="Linked Cell 3 6" xfId="7429"/>
    <cellStyle name="Linked Cell 3 7" xfId="12656"/>
    <cellStyle name="Linked Cell 3_lt" xfId="7430"/>
    <cellStyle name="Linked Cell 4" xfId="7431"/>
    <cellStyle name="Linked Cell 4 2" xfId="7432"/>
    <cellStyle name="Linked Cell 4 2 2" xfId="12662"/>
    <cellStyle name="Linked Cell 4 3" xfId="7433"/>
    <cellStyle name="Linked Cell 4 3 2" xfId="12663"/>
    <cellStyle name="Linked Cell 4 4" xfId="7434"/>
    <cellStyle name="Linked Cell 4 4 2" xfId="12664"/>
    <cellStyle name="Linked Cell 4 5" xfId="7435"/>
    <cellStyle name="Linked Cell 4 5 2" xfId="12665"/>
    <cellStyle name="Linked Cell 4 6" xfId="7436"/>
    <cellStyle name="Linked Cell 4 7" xfId="12661"/>
    <cellStyle name="Linked Cell 4_lt" xfId="7437"/>
    <cellStyle name="Linked Cell 5" xfId="7438"/>
    <cellStyle name="Linked Cell 5 2" xfId="7439"/>
    <cellStyle name="Linked Cell 5 3" xfId="12666"/>
    <cellStyle name="Linked Cell 6" xfId="7440"/>
    <cellStyle name="Linked Cell 6 2" xfId="7441"/>
    <cellStyle name="Linked Cell 6 3" xfId="12667"/>
    <cellStyle name="Linked Cell 7" xfId="7442"/>
    <cellStyle name="Linked Cell 7 2" xfId="7443"/>
    <cellStyle name="Linked Cell 7 3" xfId="12668"/>
    <cellStyle name="Linked Cell 8" xfId="7444"/>
    <cellStyle name="Linked Cell 8 2" xfId="7445"/>
    <cellStyle name="Linked Cell 8 3" xfId="12669"/>
    <cellStyle name="Linked Cell 9" xfId="7446"/>
    <cellStyle name="Linked Cell 9 2" xfId="7447"/>
    <cellStyle name="Linked Cell 9 3" xfId="7448"/>
    <cellStyle name="Linked Cell 9 4" xfId="12670"/>
    <cellStyle name="Linked Cells" xfId="7449"/>
    <cellStyle name="Linked Cells 2" xfId="12671"/>
    <cellStyle name="MAIN HEADING" xfId="7450"/>
    <cellStyle name="MAIN HEADING 2" xfId="12672"/>
    <cellStyle name="Millares [0]_pldt" xfId="7451"/>
    <cellStyle name="Millares_pldt" xfId="7452"/>
    <cellStyle name="Milliers [0]_!!!GO" xfId="7453"/>
    <cellStyle name="Milliers_!!!GO" xfId="7454"/>
    <cellStyle name="Moneda [0]_pldt" xfId="7455"/>
    <cellStyle name="Moneda_pldt" xfId="7456"/>
    <cellStyle name="Monétaire [0]_!!!GO" xfId="7457"/>
    <cellStyle name="Monétaire_!!!GO" xfId="7458"/>
    <cellStyle name="Neutral 10" xfId="7459"/>
    <cellStyle name="Neutral 10 2" xfId="7460"/>
    <cellStyle name="Neutral 11" xfId="7461"/>
    <cellStyle name="Neutral 11 2" xfId="7462"/>
    <cellStyle name="Neutral 2" xfId="7463"/>
    <cellStyle name="Neutral 2 10" xfId="7464"/>
    <cellStyle name="Neutral 2 100" xfId="7465"/>
    <cellStyle name="Neutral 2 101" xfId="7466"/>
    <cellStyle name="Neutral 2 102" xfId="7467"/>
    <cellStyle name="Neutral 2 103" xfId="7468"/>
    <cellStyle name="Neutral 2 104" xfId="7469"/>
    <cellStyle name="Neutral 2 105" xfId="7470"/>
    <cellStyle name="Neutral 2 106" xfId="7471"/>
    <cellStyle name="Neutral 2 107" xfId="7472"/>
    <cellStyle name="Neutral 2 108" xfId="7473"/>
    <cellStyle name="Neutral 2 109" xfId="7474"/>
    <cellStyle name="Neutral 2 11" xfId="7475"/>
    <cellStyle name="Neutral 2 110" xfId="7476"/>
    <cellStyle name="Neutral 2 111" xfId="7477"/>
    <cellStyle name="Neutral 2 112" xfId="7478"/>
    <cellStyle name="Neutral 2 113" xfId="7479"/>
    <cellStyle name="Neutral 2 114" xfId="7480"/>
    <cellStyle name="Neutral 2 115" xfId="7481"/>
    <cellStyle name="Neutral 2 116" xfId="7482"/>
    <cellStyle name="Neutral 2 117" xfId="7483"/>
    <cellStyle name="Neutral 2 118" xfId="7484"/>
    <cellStyle name="Neutral 2 119" xfId="7485"/>
    <cellStyle name="Neutral 2 12" xfId="7486"/>
    <cellStyle name="Neutral 2 120" xfId="7487"/>
    <cellStyle name="Neutral 2 121" xfId="7488"/>
    <cellStyle name="Neutral 2 122" xfId="7489"/>
    <cellStyle name="Neutral 2 123" xfId="7490"/>
    <cellStyle name="Neutral 2 124" xfId="7491"/>
    <cellStyle name="Neutral 2 125" xfId="7492"/>
    <cellStyle name="Neutral 2 126" xfId="7493"/>
    <cellStyle name="Neutral 2 127" xfId="7494"/>
    <cellStyle name="Neutral 2 128" xfId="7495"/>
    <cellStyle name="Neutral 2 129" xfId="7496"/>
    <cellStyle name="Neutral 2 13" xfId="7497"/>
    <cellStyle name="Neutral 2 130" xfId="7498"/>
    <cellStyle name="Neutral 2 131" xfId="7499"/>
    <cellStyle name="Neutral 2 132" xfId="7500"/>
    <cellStyle name="Neutral 2 133" xfId="7501"/>
    <cellStyle name="Neutral 2 134" xfId="12673"/>
    <cellStyle name="Neutral 2 14" xfId="7502"/>
    <cellStyle name="Neutral 2 15" xfId="7503"/>
    <cellStyle name="Neutral 2 16" xfId="7504"/>
    <cellStyle name="Neutral 2 17" xfId="7505"/>
    <cellStyle name="Neutral 2 18" xfId="7506"/>
    <cellStyle name="Neutral 2 19" xfId="7507"/>
    <cellStyle name="Neutral 2 2" xfId="7508"/>
    <cellStyle name="Neutral 2 2 2" xfId="7509"/>
    <cellStyle name="Neutral 2 2 3" xfId="12674"/>
    <cellStyle name="Neutral 2 20" xfId="7510"/>
    <cellStyle name="Neutral 2 21" xfId="7511"/>
    <cellStyle name="Neutral 2 22" xfId="7512"/>
    <cellStyle name="Neutral 2 23" xfId="7513"/>
    <cellStyle name="Neutral 2 24" xfId="7514"/>
    <cellStyle name="Neutral 2 25" xfId="7515"/>
    <cellStyle name="Neutral 2 26" xfId="7516"/>
    <cellStyle name="Neutral 2 27" xfId="7517"/>
    <cellStyle name="Neutral 2 28" xfId="7518"/>
    <cellStyle name="Neutral 2 29" xfId="7519"/>
    <cellStyle name="Neutral 2 3" xfId="7520"/>
    <cellStyle name="Neutral 2 3 2" xfId="7521"/>
    <cellStyle name="Neutral 2 3 3" xfId="12675"/>
    <cellStyle name="Neutral 2 30" xfId="7522"/>
    <cellStyle name="Neutral 2 31" xfId="7523"/>
    <cellStyle name="Neutral 2 32" xfId="7524"/>
    <cellStyle name="Neutral 2 33" xfId="7525"/>
    <cellStyle name="Neutral 2 34" xfId="7526"/>
    <cellStyle name="Neutral 2 35" xfId="7527"/>
    <cellStyle name="Neutral 2 36" xfId="7528"/>
    <cellStyle name="Neutral 2 37" xfId="7529"/>
    <cellStyle name="Neutral 2 38" xfId="7530"/>
    <cellStyle name="Neutral 2 39" xfId="7531"/>
    <cellStyle name="Neutral 2 4" xfId="7532"/>
    <cellStyle name="Neutral 2 4 2" xfId="7533"/>
    <cellStyle name="Neutral 2 4 3" xfId="12676"/>
    <cellStyle name="Neutral 2 40" xfId="7534"/>
    <cellStyle name="Neutral 2 41" xfId="7535"/>
    <cellStyle name="Neutral 2 42" xfId="7536"/>
    <cellStyle name="Neutral 2 43" xfId="7537"/>
    <cellStyle name="Neutral 2 44" xfId="7538"/>
    <cellStyle name="Neutral 2 45" xfId="7539"/>
    <cellStyle name="Neutral 2 46" xfId="7540"/>
    <cellStyle name="Neutral 2 47" xfId="7541"/>
    <cellStyle name="Neutral 2 48" xfId="7542"/>
    <cellStyle name="Neutral 2 49" xfId="7543"/>
    <cellStyle name="Neutral 2 5" xfId="7544"/>
    <cellStyle name="Neutral 2 5 2" xfId="7545"/>
    <cellStyle name="Neutral 2 5 3" xfId="12677"/>
    <cellStyle name="Neutral 2 50" xfId="7546"/>
    <cellStyle name="Neutral 2 51" xfId="7547"/>
    <cellStyle name="Neutral 2 52" xfId="7548"/>
    <cellStyle name="Neutral 2 53" xfId="7549"/>
    <cellStyle name="Neutral 2 54" xfId="7550"/>
    <cellStyle name="Neutral 2 55" xfId="7551"/>
    <cellStyle name="Neutral 2 56" xfId="7552"/>
    <cellStyle name="Neutral 2 57" xfId="7553"/>
    <cellStyle name="Neutral 2 58" xfId="7554"/>
    <cellStyle name="Neutral 2 59" xfId="7555"/>
    <cellStyle name="Neutral 2 6" xfId="7556"/>
    <cellStyle name="Neutral 2 6 2" xfId="7557"/>
    <cellStyle name="Neutral 2 6 3" xfId="12678"/>
    <cellStyle name="Neutral 2 60" xfId="7558"/>
    <cellStyle name="Neutral 2 61" xfId="7559"/>
    <cellStyle name="Neutral 2 62" xfId="7560"/>
    <cellStyle name="Neutral 2 63" xfId="7561"/>
    <cellStyle name="Neutral 2 64" xfId="7562"/>
    <cellStyle name="Neutral 2 65" xfId="7563"/>
    <cellStyle name="Neutral 2 66" xfId="7564"/>
    <cellStyle name="Neutral 2 67" xfId="7565"/>
    <cellStyle name="Neutral 2 68" xfId="7566"/>
    <cellStyle name="Neutral 2 69" xfId="7567"/>
    <cellStyle name="Neutral 2 7" xfId="7568"/>
    <cellStyle name="Neutral 2 7 2" xfId="7569"/>
    <cellStyle name="Neutral 2 7 3" xfId="12679"/>
    <cellStyle name="Neutral 2 70" xfId="7570"/>
    <cellStyle name="Neutral 2 71" xfId="7571"/>
    <cellStyle name="Neutral 2 72" xfId="7572"/>
    <cellStyle name="Neutral 2 73" xfId="7573"/>
    <cellStyle name="Neutral 2 74" xfId="7574"/>
    <cellStyle name="Neutral 2 75" xfId="7575"/>
    <cellStyle name="Neutral 2 76" xfId="7576"/>
    <cellStyle name="Neutral 2 77" xfId="7577"/>
    <cellStyle name="Neutral 2 78" xfId="7578"/>
    <cellStyle name="Neutral 2 79" xfId="7579"/>
    <cellStyle name="Neutral 2 8" xfId="7580"/>
    <cellStyle name="Neutral 2 8 2" xfId="7581"/>
    <cellStyle name="Neutral 2 8 3" xfId="12680"/>
    <cellStyle name="Neutral 2 80" xfId="7582"/>
    <cellStyle name="Neutral 2 81" xfId="7583"/>
    <cellStyle name="Neutral 2 82" xfId="7584"/>
    <cellStyle name="Neutral 2 83" xfId="7585"/>
    <cellStyle name="Neutral 2 84" xfId="7586"/>
    <cellStyle name="Neutral 2 85" xfId="7587"/>
    <cellStyle name="Neutral 2 86" xfId="7588"/>
    <cellStyle name="Neutral 2 87" xfId="7589"/>
    <cellStyle name="Neutral 2 88" xfId="7590"/>
    <cellStyle name="Neutral 2 89" xfId="7591"/>
    <cellStyle name="Neutral 2 9" xfId="7592"/>
    <cellStyle name="Neutral 2 90" xfId="7593"/>
    <cellStyle name="Neutral 2 91" xfId="7594"/>
    <cellStyle name="Neutral 2 92" xfId="7595"/>
    <cellStyle name="Neutral 2 93" xfId="7596"/>
    <cellStyle name="Neutral 2 94" xfId="7597"/>
    <cellStyle name="Neutral 2 95" xfId="7598"/>
    <cellStyle name="Neutral 2 96" xfId="7599"/>
    <cellStyle name="Neutral 2 97" xfId="7600"/>
    <cellStyle name="Neutral 2 98" xfId="7601"/>
    <cellStyle name="Neutral 2 99" xfId="7602"/>
    <cellStyle name="Neutral 3" xfId="7603"/>
    <cellStyle name="Neutral 3 2" xfId="7604"/>
    <cellStyle name="Neutral 3 2 2" xfId="7605"/>
    <cellStyle name="Neutral 3 2 3" xfId="12682"/>
    <cellStyle name="Neutral 3 3" xfId="7606"/>
    <cellStyle name="Neutral 3 3 2" xfId="12683"/>
    <cellStyle name="Neutral 3 4" xfId="7607"/>
    <cellStyle name="Neutral 3 4 2" xfId="12684"/>
    <cellStyle name="Neutral 3 5" xfId="7608"/>
    <cellStyle name="Neutral 3 5 2" xfId="12685"/>
    <cellStyle name="Neutral 3 6" xfId="7609"/>
    <cellStyle name="Neutral 3 7" xfId="12681"/>
    <cellStyle name="Neutral 4" xfId="7610"/>
    <cellStyle name="Neutral 4 2" xfId="7611"/>
    <cellStyle name="Neutral 4 2 2" xfId="12687"/>
    <cellStyle name="Neutral 4 3" xfId="7612"/>
    <cellStyle name="Neutral 4 3 2" xfId="12688"/>
    <cellStyle name="Neutral 4 4" xfId="7613"/>
    <cellStyle name="Neutral 4 4 2" xfId="12689"/>
    <cellStyle name="Neutral 4 5" xfId="7614"/>
    <cellStyle name="Neutral 4 5 2" xfId="12690"/>
    <cellStyle name="Neutral 4 6" xfId="7615"/>
    <cellStyle name="Neutral 4 7" xfId="12686"/>
    <cellStyle name="Neutral 5" xfId="7616"/>
    <cellStyle name="Neutral 5 2" xfId="7617"/>
    <cellStyle name="Neutral 5 3" xfId="12691"/>
    <cellStyle name="Neutral 6" xfId="7618"/>
    <cellStyle name="Neutral 6 2" xfId="7619"/>
    <cellStyle name="Neutral 6 3" xfId="12692"/>
    <cellStyle name="Neutral 7" xfId="7620"/>
    <cellStyle name="Neutral 7 2" xfId="7621"/>
    <cellStyle name="Neutral 7 3" xfId="12693"/>
    <cellStyle name="Neutral 8" xfId="7622"/>
    <cellStyle name="Neutral 8 2" xfId="7623"/>
    <cellStyle name="Neutral 8 3" xfId="12694"/>
    <cellStyle name="Neutral 9" xfId="7624"/>
    <cellStyle name="Neutral 9 2" xfId="7625"/>
    <cellStyle name="Neutral 9 3" xfId="7626"/>
    <cellStyle name="Neutral 9 4" xfId="12695"/>
    <cellStyle name="Ngrmal" xfId="7627"/>
    <cellStyle name="Ngrmal 2" xfId="12696"/>
    <cellStyle name="no dec" xfId="7628"/>
    <cellStyle name="no dec 2" xfId="12697"/>
    <cellStyle name="Nor}al" xfId="7629"/>
    <cellStyle name="Nor}al 2" xfId="7630"/>
    <cellStyle name="Nor}al 2 2" xfId="7631"/>
    <cellStyle name="Nor}al 2 2 2" xfId="7632"/>
    <cellStyle name="Nor}al 2 3" xfId="7633"/>
    <cellStyle name="Nor}al 2 3 2" xfId="12698"/>
    <cellStyle name="Nor}al 2 4" xfId="7634"/>
    <cellStyle name="Nor}al 2 4 2" xfId="12699"/>
    <cellStyle name="Nor}al 2 5" xfId="7635"/>
    <cellStyle name="Nor}al 2 5 2" xfId="12700"/>
    <cellStyle name="Nor}al 2 6" xfId="7636"/>
    <cellStyle name="Nor}al 2 6 2" xfId="12701"/>
    <cellStyle name="Nor}al 2 7" xfId="7637"/>
    <cellStyle name="Nor}al 3" xfId="7638"/>
    <cellStyle name="Nor}al 3 2" xfId="7639"/>
    <cellStyle name="Nor}al 3 2 2" xfId="12703"/>
    <cellStyle name="Nor}al 3 3" xfId="7640"/>
    <cellStyle name="Nor}al 3 3 2" xfId="12704"/>
    <cellStyle name="Nor}al 3 4" xfId="12702"/>
    <cellStyle name="Nor}al 4" xfId="7641"/>
    <cellStyle name="Nor}al 4 2" xfId="7642"/>
    <cellStyle name="Nor}al 4 2 2" xfId="12706"/>
    <cellStyle name="Nor}al 4 3" xfId="7643"/>
    <cellStyle name="Nor}al 4 3 2" xfId="12707"/>
    <cellStyle name="Nor}al 4 4" xfId="12705"/>
    <cellStyle name="Nor}al 5" xfId="7644"/>
    <cellStyle name="Nor}al 5 2" xfId="12708"/>
    <cellStyle name="Nor}al 6" xfId="7645"/>
    <cellStyle name="Nor}al 6 2" xfId="12709"/>
    <cellStyle name="Nor}al 7" xfId="7646"/>
    <cellStyle name="Nor}al 7 2" xfId="7647"/>
    <cellStyle name="Nor}al 7 2 2" xfId="12711"/>
    <cellStyle name="Nor}al 7 3" xfId="12710"/>
    <cellStyle name="Nor}al 8" xfId="7648"/>
    <cellStyle name="Nor}al 8 2" xfId="7649"/>
    <cellStyle name="Nor}al 9" xfId="7650"/>
    <cellStyle name="Nor}al 9 2" xfId="7651"/>
    <cellStyle name="Nor}al_Action plan 2011-12 Capex" xfId="7652"/>
    <cellStyle name="Normal" xfId="0" builtinId="0"/>
    <cellStyle name="Normal - Style1" xfId="7653"/>
    <cellStyle name="Normal - Style1 2" xfId="7654"/>
    <cellStyle name="Normal - Style1 2 2" xfId="7655"/>
    <cellStyle name="Normal - Style1 2 2 2" xfId="12714"/>
    <cellStyle name="Normal - Style1 2 3" xfId="7656"/>
    <cellStyle name="Normal - Style1 2 3 2" xfId="12715"/>
    <cellStyle name="Normal - Style1 2 4" xfId="12713"/>
    <cellStyle name="Normal - Style1 3" xfId="7657"/>
    <cellStyle name="Normal - Style1 3 2" xfId="7658"/>
    <cellStyle name="Normal - Style1 3 2 2" xfId="12717"/>
    <cellStyle name="Normal - Style1 3 3" xfId="7659"/>
    <cellStyle name="Normal - Style1 3 3 2" xfId="12718"/>
    <cellStyle name="Normal - Style1 3 4" xfId="12716"/>
    <cellStyle name="Normal - Style1 4" xfId="7660"/>
    <cellStyle name="Normal - Style1 4 2" xfId="7661"/>
    <cellStyle name="Normal - Style1 4 2 2" xfId="12720"/>
    <cellStyle name="Normal - Style1 4 3" xfId="7662"/>
    <cellStyle name="Normal - Style1 4 3 2" xfId="12721"/>
    <cellStyle name="Normal - Style1 4 4" xfId="12719"/>
    <cellStyle name="Normal - Style1 5" xfId="7663"/>
    <cellStyle name="Normal - Style1 5 2" xfId="12722"/>
    <cellStyle name="Normal - Style1 6" xfId="7664"/>
    <cellStyle name="Normal - Style1 6 2" xfId="12723"/>
    <cellStyle name="Normal - Style1 7" xfId="12712"/>
    <cellStyle name="Normal - Style1_Action plan 2011-12 Capex" xfId="7665"/>
    <cellStyle name="Normal 10" xfId="7666"/>
    <cellStyle name="Normal 10 10" xfId="7667"/>
    <cellStyle name="Normal 10 100" xfId="7668"/>
    <cellStyle name="Normal 10 101" xfId="7669"/>
    <cellStyle name="Normal 10 102" xfId="7670"/>
    <cellStyle name="Normal 10 103" xfId="7671"/>
    <cellStyle name="Normal 10 104" xfId="7672"/>
    <cellStyle name="Normal 10 105" xfId="7673"/>
    <cellStyle name="Normal 10 106" xfId="7674"/>
    <cellStyle name="Normal 10 107" xfId="7675"/>
    <cellStyle name="Normal 10 108" xfId="7676"/>
    <cellStyle name="Normal 10 109" xfId="7677"/>
    <cellStyle name="Normal 10 11" xfId="7678"/>
    <cellStyle name="Normal 10 110" xfId="7679"/>
    <cellStyle name="Normal 10 111" xfId="7680"/>
    <cellStyle name="Normal 10 112" xfId="7681"/>
    <cellStyle name="Normal 10 113" xfId="7682"/>
    <cellStyle name="Normal 10 114" xfId="7683"/>
    <cellStyle name="Normal 10 115" xfId="7684"/>
    <cellStyle name="Normal 10 116" xfId="7685"/>
    <cellStyle name="Normal 10 117" xfId="7686"/>
    <cellStyle name="Normal 10 118" xfId="7687"/>
    <cellStyle name="Normal 10 119" xfId="7688"/>
    <cellStyle name="Normal 10 12" xfId="7689"/>
    <cellStyle name="Normal 10 120" xfId="7690"/>
    <cellStyle name="Normal 10 121" xfId="7691"/>
    <cellStyle name="Normal 10 122" xfId="7692"/>
    <cellStyle name="Normal 10 123" xfId="7693"/>
    <cellStyle name="Normal 10 124" xfId="7694"/>
    <cellStyle name="Normal 10 125" xfId="7695"/>
    <cellStyle name="Normal 10 126" xfId="7696"/>
    <cellStyle name="Normal 10 127" xfId="7697"/>
    <cellStyle name="Normal 10 128" xfId="7698"/>
    <cellStyle name="Normal 10 129" xfId="7699"/>
    <cellStyle name="Normal 10 13" xfId="7700"/>
    <cellStyle name="Normal 10 130" xfId="7701"/>
    <cellStyle name="Normal 10 131" xfId="7702"/>
    <cellStyle name="Normal 10 132" xfId="7703"/>
    <cellStyle name="Normal 10 133" xfId="7704"/>
    <cellStyle name="Normal 10 134" xfId="7705"/>
    <cellStyle name="Normal 10 135" xfId="12724"/>
    <cellStyle name="Normal 10 14" xfId="7706"/>
    <cellStyle name="Normal 10 15" xfId="7707"/>
    <cellStyle name="Normal 10 16" xfId="7708"/>
    <cellStyle name="Normal 10 17" xfId="7709"/>
    <cellStyle name="Normal 10 18" xfId="7710"/>
    <cellStyle name="Normal 10 19" xfId="7711"/>
    <cellStyle name="Normal 10 2" xfId="7712"/>
    <cellStyle name="Normal 10 2 2" xfId="7713"/>
    <cellStyle name="Normal 10 2 2 2" xfId="12726"/>
    <cellStyle name="Normal 10 2 3" xfId="7714"/>
    <cellStyle name="Normal 10 2 3 2" xfId="12727"/>
    <cellStyle name="Normal 10 2 4" xfId="7715"/>
    <cellStyle name="Normal 10 2 4 2" xfId="13742"/>
    <cellStyle name="Normal 10 2 5" xfId="7716"/>
    <cellStyle name="Normal 10 2 6" xfId="7717"/>
    <cellStyle name="Normal 10 2 7" xfId="7718"/>
    <cellStyle name="Normal 10 2 8" xfId="7719"/>
    <cellStyle name="Normal 10 2 9" xfId="12725"/>
    <cellStyle name="Normal 10 20" xfId="7720"/>
    <cellStyle name="Normal 10 21" xfId="7721"/>
    <cellStyle name="Normal 10 22" xfId="7722"/>
    <cellStyle name="Normal 10 23" xfId="7723"/>
    <cellStyle name="Normal 10 24" xfId="7724"/>
    <cellStyle name="Normal 10 25" xfId="7725"/>
    <cellStyle name="Normal 10 26" xfId="7726"/>
    <cellStyle name="Normal 10 27" xfId="7727"/>
    <cellStyle name="Normal 10 28" xfId="7728"/>
    <cellStyle name="Normal 10 29" xfId="7729"/>
    <cellStyle name="Normal 10 3" xfId="7730"/>
    <cellStyle name="Normal 10 3 2" xfId="7731"/>
    <cellStyle name="Normal 10 30" xfId="7732"/>
    <cellStyle name="Normal 10 31" xfId="7733"/>
    <cellStyle name="Normal 10 32" xfId="7734"/>
    <cellStyle name="Normal 10 33" xfId="7735"/>
    <cellStyle name="Normal 10 34" xfId="7736"/>
    <cellStyle name="Normal 10 35" xfId="7737"/>
    <cellStyle name="Normal 10 36" xfId="7738"/>
    <cellStyle name="Normal 10 37" xfId="7739"/>
    <cellStyle name="Normal 10 38" xfId="7740"/>
    <cellStyle name="Normal 10 39" xfId="7741"/>
    <cellStyle name="Normal 10 4" xfId="7742"/>
    <cellStyle name="Normal 10 40" xfId="7743"/>
    <cellStyle name="Normal 10 41" xfId="7744"/>
    <cellStyle name="Normal 10 42" xfId="7745"/>
    <cellStyle name="Normal 10 43" xfId="7746"/>
    <cellStyle name="Normal 10 44" xfId="7747"/>
    <cellStyle name="Normal 10 45" xfId="7748"/>
    <cellStyle name="Normal 10 46" xfId="7749"/>
    <cellStyle name="Normal 10 47" xfId="7750"/>
    <cellStyle name="Normal 10 48" xfId="7751"/>
    <cellStyle name="Normal 10 49" xfId="7752"/>
    <cellStyle name="Normal 10 5" xfId="7753"/>
    <cellStyle name="Normal 10 50" xfId="7754"/>
    <cellStyle name="Normal 10 51" xfId="7755"/>
    <cellStyle name="Normal 10 52" xfId="7756"/>
    <cellStyle name="Normal 10 53" xfId="7757"/>
    <cellStyle name="Normal 10 54" xfId="7758"/>
    <cellStyle name="Normal 10 55" xfId="7759"/>
    <cellStyle name="Normal 10 56" xfId="7760"/>
    <cellStyle name="Normal 10 57" xfId="7761"/>
    <cellStyle name="Normal 10 58" xfId="7762"/>
    <cellStyle name="Normal 10 59" xfId="7763"/>
    <cellStyle name="Normal 10 6" xfId="7764"/>
    <cellStyle name="Normal 10 60" xfId="7765"/>
    <cellStyle name="Normal 10 61" xfId="7766"/>
    <cellStyle name="Normal 10 62" xfId="7767"/>
    <cellStyle name="Normal 10 63" xfId="7768"/>
    <cellStyle name="Normal 10 64" xfId="7769"/>
    <cellStyle name="Normal 10 65" xfId="7770"/>
    <cellStyle name="Normal 10 66" xfId="7771"/>
    <cellStyle name="Normal 10 67" xfId="7772"/>
    <cellStyle name="Normal 10 68" xfId="7773"/>
    <cellStyle name="Normal 10 69" xfId="7774"/>
    <cellStyle name="Normal 10 7" xfId="7775"/>
    <cellStyle name="Normal 10 70" xfId="7776"/>
    <cellStyle name="Normal 10 71" xfId="7777"/>
    <cellStyle name="Normal 10 72" xfId="7778"/>
    <cellStyle name="Normal 10 73" xfId="7779"/>
    <cellStyle name="Normal 10 74" xfId="7780"/>
    <cellStyle name="Normal 10 75" xfId="7781"/>
    <cellStyle name="Normal 10 76" xfId="7782"/>
    <cellStyle name="Normal 10 77" xfId="7783"/>
    <cellStyle name="Normal 10 78" xfId="7784"/>
    <cellStyle name="Normal 10 79" xfId="7785"/>
    <cellStyle name="Normal 10 8" xfId="7786"/>
    <cellStyle name="Normal 10 80" xfId="7787"/>
    <cellStyle name="Normal 10 81" xfId="7788"/>
    <cellStyle name="Normal 10 82" xfId="7789"/>
    <cellStyle name="Normal 10 83" xfId="7790"/>
    <cellStyle name="Normal 10 84" xfId="7791"/>
    <cellStyle name="Normal 10 85" xfId="7792"/>
    <cellStyle name="Normal 10 86" xfId="7793"/>
    <cellStyle name="Normal 10 87" xfId="7794"/>
    <cellStyle name="Normal 10 88" xfId="7795"/>
    <cellStyle name="Normal 10 89" xfId="7796"/>
    <cellStyle name="Normal 10 9" xfId="7797"/>
    <cellStyle name="Normal 10 90" xfId="7798"/>
    <cellStyle name="Normal 10 91" xfId="7799"/>
    <cellStyle name="Normal 10 92" xfId="7800"/>
    <cellStyle name="Normal 10 93" xfId="7801"/>
    <cellStyle name="Normal 10 94" xfId="7802"/>
    <cellStyle name="Normal 10 95" xfId="7803"/>
    <cellStyle name="Normal 10 96" xfId="7804"/>
    <cellStyle name="Normal 10 97" xfId="7805"/>
    <cellStyle name="Normal 10 98" xfId="7806"/>
    <cellStyle name="Normal 10 99" xfId="7807"/>
    <cellStyle name="Normal 100" xfId="12728"/>
    <cellStyle name="Normal 100 2" xfId="12729"/>
    <cellStyle name="Normal 101" xfId="12730"/>
    <cellStyle name="Normal 101 2" xfId="12731"/>
    <cellStyle name="Normal 102" xfId="12732"/>
    <cellStyle name="Normal 102 2" xfId="12733"/>
    <cellStyle name="Normal 103" xfId="12734"/>
    <cellStyle name="Normal 104" xfId="12735"/>
    <cellStyle name="Normal 105" xfId="12736"/>
    <cellStyle name="Normal 106" xfId="7808"/>
    <cellStyle name="Normal 106 2" xfId="12738"/>
    <cellStyle name="Normal 106 3" xfId="12737"/>
    <cellStyle name="Normal 107" xfId="12739"/>
    <cellStyle name="Normal 108" xfId="7809"/>
    <cellStyle name="Normal 108 2" xfId="12740"/>
    <cellStyle name="Normal 109" xfId="12741"/>
    <cellStyle name="Normal 11" xfId="7810"/>
    <cellStyle name="Normal 11 10" xfId="7811"/>
    <cellStyle name="Normal 11 100" xfId="7812"/>
    <cellStyle name="Normal 11 101" xfId="7813"/>
    <cellStyle name="Normal 11 102" xfId="7814"/>
    <cellStyle name="Normal 11 103" xfId="7815"/>
    <cellStyle name="Normal 11 104" xfId="7816"/>
    <cellStyle name="Normal 11 105" xfId="7817"/>
    <cellStyle name="Normal 11 106" xfId="7818"/>
    <cellStyle name="Normal 11 107" xfId="7819"/>
    <cellStyle name="Normal 11 108" xfId="7820"/>
    <cellStyle name="Normal 11 109" xfId="7821"/>
    <cellStyle name="Normal 11 11" xfId="7822"/>
    <cellStyle name="Normal 11 110" xfId="7823"/>
    <cellStyle name="Normal 11 111" xfId="7824"/>
    <cellStyle name="Normal 11 112" xfId="7825"/>
    <cellStyle name="Normal 11 113" xfId="7826"/>
    <cellStyle name="Normal 11 114" xfId="7827"/>
    <cellStyle name="Normal 11 115" xfId="7828"/>
    <cellStyle name="Normal 11 116" xfId="7829"/>
    <cellStyle name="Normal 11 117" xfId="7830"/>
    <cellStyle name="Normal 11 118" xfId="7831"/>
    <cellStyle name="Normal 11 119" xfId="7832"/>
    <cellStyle name="Normal 11 12" xfId="7833"/>
    <cellStyle name="Normal 11 120" xfId="7834"/>
    <cellStyle name="Normal 11 121" xfId="7835"/>
    <cellStyle name="Normal 11 122" xfId="7836"/>
    <cellStyle name="Normal 11 123" xfId="7837"/>
    <cellStyle name="Normal 11 124" xfId="7838"/>
    <cellStyle name="Normal 11 125" xfId="7839"/>
    <cellStyle name="Normal 11 126" xfId="7840"/>
    <cellStyle name="Normal 11 127" xfId="7841"/>
    <cellStyle name="Normal 11 128" xfId="7842"/>
    <cellStyle name="Normal 11 129" xfId="7843"/>
    <cellStyle name="Normal 11 13" xfId="7844"/>
    <cellStyle name="Normal 11 130" xfId="7845"/>
    <cellStyle name="Normal 11 131" xfId="7846"/>
    <cellStyle name="Normal 11 132" xfId="7847"/>
    <cellStyle name="Normal 11 133" xfId="7848"/>
    <cellStyle name="Normal 11 134" xfId="7849"/>
    <cellStyle name="Normal 11 135" xfId="12742"/>
    <cellStyle name="Normal 11 14" xfId="7850"/>
    <cellStyle name="Normal 11 15" xfId="7851"/>
    <cellStyle name="Normal 11 16" xfId="7852"/>
    <cellStyle name="Normal 11 17" xfId="7853"/>
    <cellStyle name="Normal 11 18" xfId="7854"/>
    <cellStyle name="Normal 11 19" xfId="7855"/>
    <cellStyle name="Normal 11 2" xfId="7856"/>
    <cellStyle name="Normal 11 2 2" xfId="7857"/>
    <cellStyle name="Normal 11 2 2 2" xfId="12744"/>
    <cellStyle name="Normal 11 2 3" xfId="7858"/>
    <cellStyle name="Normal 11 2 3 2" xfId="12745"/>
    <cellStyle name="Normal 11 2 4" xfId="7859"/>
    <cellStyle name="Normal 11 2 5" xfId="12743"/>
    <cellStyle name="Normal 11 20" xfId="7860"/>
    <cellStyle name="Normal 11 21" xfId="7861"/>
    <cellStyle name="Normal 11 22" xfId="7862"/>
    <cellStyle name="Normal 11 23" xfId="7863"/>
    <cellStyle name="Normal 11 24" xfId="7864"/>
    <cellStyle name="Normal 11 25" xfId="7865"/>
    <cellStyle name="Normal 11 26" xfId="7866"/>
    <cellStyle name="Normal 11 27" xfId="7867"/>
    <cellStyle name="Normal 11 28" xfId="7868"/>
    <cellStyle name="Normal 11 29" xfId="7869"/>
    <cellStyle name="Normal 11 3" xfId="7870"/>
    <cellStyle name="Normal 11 3 2" xfId="7871"/>
    <cellStyle name="Normal 11 3 2 2" xfId="12747"/>
    <cellStyle name="Normal 11 3 3" xfId="7872"/>
    <cellStyle name="Normal 11 3 3 2" xfId="12748"/>
    <cellStyle name="Normal 11 3 4" xfId="7873"/>
    <cellStyle name="Normal 11 3 5" xfId="12746"/>
    <cellStyle name="Normal 11 30" xfId="7874"/>
    <cellStyle name="Normal 11 31" xfId="7875"/>
    <cellStyle name="Normal 11 32" xfId="7876"/>
    <cellStyle name="Normal 11 33" xfId="7877"/>
    <cellStyle name="Normal 11 34" xfId="7878"/>
    <cellStyle name="Normal 11 35" xfId="7879"/>
    <cellStyle name="Normal 11 36" xfId="7880"/>
    <cellStyle name="Normal 11 37" xfId="7881"/>
    <cellStyle name="Normal 11 38" xfId="7882"/>
    <cellStyle name="Normal 11 39" xfId="7883"/>
    <cellStyle name="Normal 11 4" xfId="7884"/>
    <cellStyle name="Normal 11 4 2" xfId="7885"/>
    <cellStyle name="Normal 11 4 2 2" xfId="12750"/>
    <cellStyle name="Normal 11 4 3" xfId="7886"/>
    <cellStyle name="Normal 11 4 3 2" xfId="12751"/>
    <cellStyle name="Normal 11 4 4" xfId="7887"/>
    <cellStyle name="Normal 11 4 5" xfId="12749"/>
    <cellStyle name="Normal 11 40" xfId="7888"/>
    <cellStyle name="Normal 11 41" xfId="7889"/>
    <cellStyle name="Normal 11 42" xfId="7890"/>
    <cellStyle name="Normal 11 43" xfId="7891"/>
    <cellStyle name="Normal 11 44" xfId="7892"/>
    <cellStyle name="Normal 11 45" xfId="7893"/>
    <cellStyle name="Normal 11 46" xfId="7894"/>
    <cellStyle name="Normal 11 47" xfId="7895"/>
    <cellStyle name="Normal 11 48" xfId="7896"/>
    <cellStyle name="Normal 11 49" xfId="7897"/>
    <cellStyle name="Normal 11 5" xfId="7898"/>
    <cellStyle name="Normal 11 5 2" xfId="7899"/>
    <cellStyle name="Normal 11 5 3" xfId="12752"/>
    <cellStyle name="Normal 11 50" xfId="7900"/>
    <cellStyle name="Normal 11 51" xfId="7901"/>
    <cellStyle name="Normal 11 52" xfId="7902"/>
    <cellStyle name="Normal 11 53" xfId="7903"/>
    <cellStyle name="Normal 11 54" xfId="7904"/>
    <cellStyle name="Normal 11 55" xfId="7905"/>
    <cellStyle name="Normal 11 56" xfId="7906"/>
    <cellStyle name="Normal 11 57" xfId="7907"/>
    <cellStyle name="Normal 11 58" xfId="7908"/>
    <cellStyle name="Normal 11 59" xfId="7909"/>
    <cellStyle name="Normal 11 6" xfId="7910"/>
    <cellStyle name="Normal 11 6 2" xfId="7911"/>
    <cellStyle name="Normal 11 6 3" xfId="12753"/>
    <cellStyle name="Normal 11 60" xfId="7912"/>
    <cellStyle name="Normal 11 61" xfId="7913"/>
    <cellStyle name="Normal 11 62" xfId="7914"/>
    <cellStyle name="Normal 11 63" xfId="7915"/>
    <cellStyle name="Normal 11 64" xfId="7916"/>
    <cellStyle name="Normal 11 65" xfId="7917"/>
    <cellStyle name="Normal 11 66" xfId="7918"/>
    <cellStyle name="Normal 11 67" xfId="7919"/>
    <cellStyle name="Normal 11 68" xfId="7920"/>
    <cellStyle name="Normal 11 69" xfId="7921"/>
    <cellStyle name="Normal 11 7" xfId="7922"/>
    <cellStyle name="Normal 11 7 2" xfId="7923"/>
    <cellStyle name="Normal 11 70" xfId="7924"/>
    <cellStyle name="Normal 11 71" xfId="7925"/>
    <cellStyle name="Normal 11 72" xfId="7926"/>
    <cellStyle name="Normal 11 73" xfId="7927"/>
    <cellStyle name="Normal 11 74" xfId="7928"/>
    <cellStyle name="Normal 11 75" xfId="7929"/>
    <cellStyle name="Normal 11 76" xfId="7930"/>
    <cellStyle name="Normal 11 77" xfId="7931"/>
    <cellStyle name="Normal 11 78" xfId="7932"/>
    <cellStyle name="Normal 11 79" xfId="7933"/>
    <cellStyle name="Normal 11 8" xfId="7934"/>
    <cellStyle name="Normal 11 80" xfId="7935"/>
    <cellStyle name="Normal 11 81" xfId="7936"/>
    <cellStyle name="Normal 11 82" xfId="7937"/>
    <cellStyle name="Normal 11 83" xfId="7938"/>
    <cellStyle name="Normal 11 84" xfId="7939"/>
    <cellStyle name="Normal 11 85" xfId="7940"/>
    <cellStyle name="Normal 11 86" xfId="7941"/>
    <cellStyle name="Normal 11 87" xfId="7942"/>
    <cellStyle name="Normal 11 88" xfId="7943"/>
    <cellStyle name="Normal 11 89" xfId="7944"/>
    <cellStyle name="Normal 11 9" xfId="7945"/>
    <cellStyle name="Normal 11 90" xfId="7946"/>
    <cellStyle name="Normal 11 91" xfId="7947"/>
    <cellStyle name="Normal 11 92" xfId="7948"/>
    <cellStyle name="Normal 11 93" xfId="7949"/>
    <cellStyle name="Normal 11 94" xfId="7950"/>
    <cellStyle name="Normal 11 95" xfId="7951"/>
    <cellStyle name="Normal 11 96" xfId="7952"/>
    <cellStyle name="Normal 11 97" xfId="7953"/>
    <cellStyle name="Normal 11 98" xfId="7954"/>
    <cellStyle name="Normal 11 99" xfId="7955"/>
    <cellStyle name="Normal 110" xfId="12754"/>
    <cellStyle name="Normal 111" xfId="12755"/>
    <cellStyle name="Normal 112" xfId="7956"/>
    <cellStyle name="Normal 112 2" xfId="12756"/>
    <cellStyle name="Normal 113" xfId="12757"/>
    <cellStyle name="Normal 113 2" xfId="12758"/>
    <cellStyle name="Normal 114" xfId="12759"/>
    <cellStyle name="Normal 115" xfId="12760"/>
    <cellStyle name="Normal 116" xfId="12761"/>
    <cellStyle name="Normal 117" xfId="12762"/>
    <cellStyle name="Normal 118" xfId="12763"/>
    <cellStyle name="Normal 119" xfId="12764"/>
    <cellStyle name="Normal 12" xfId="7957"/>
    <cellStyle name="Normal 12 10" xfId="12766"/>
    <cellStyle name="Normal 12 11" xfId="12767"/>
    <cellStyle name="Normal 12 12" xfId="12768"/>
    <cellStyle name="Normal 12 13" xfId="12769"/>
    <cellStyle name="Normal 12 14" xfId="12765"/>
    <cellStyle name="Normal 12 2" xfId="7958"/>
    <cellStyle name="Normal 12 2 2" xfId="7959"/>
    <cellStyle name="Normal 12 2 2 2" xfId="12771"/>
    <cellStyle name="Normal 12 2 3" xfId="7960"/>
    <cellStyle name="Normal 12 2 3 2" xfId="12772"/>
    <cellStyle name="Normal 12 2 4" xfId="13743"/>
    <cellStyle name="Normal 12 2 5" xfId="12770"/>
    <cellStyle name="Normal 12 3" xfId="7961"/>
    <cellStyle name="Normal 12 3 2" xfId="7962"/>
    <cellStyle name="Normal 12 3 2 2" xfId="7963"/>
    <cellStyle name="Normal 12 3 2 2 2" xfId="12775"/>
    <cellStyle name="Normal 12 3 2 3" xfId="7964"/>
    <cellStyle name="Normal 12 3 2 3 2" xfId="12776"/>
    <cellStyle name="Normal 12 3 2 4" xfId="12774"/>
    <cellStyle name="Normal 12 3 3" xfId="7965"/>
    <cellStyle name="Normal 12 3 3 2" xfId="7966"/>
    <cellStyle name="Normal 12 3 3 3" xfId="12777"/>
    <cellStyle name="Normal 12 3 4" xfId="7967"/>
    <cellStyle name="Normal 12 3 4 2" xfId="12778"/>
    <cellStyle name="Normal 12 3 5" xfId="12773"/>
    <cellStyle name="Normal 12 4" xfId="7968"/>
    <cellStyle name="Normal 12 4 2" xfId="7969"/>
    <cellStyle name="Normal 12 4 2 2" xfId="7970"/>
    <cellStyle name="Normal 12 4 2 3" xfId="12780"/>
    <cellStyle name="Normal 12 4 3" xfId="7971"/>
    <cellStyle name="Normal 12 4 3 2" xfId="7972"/>
    <cellStyle name="Normal 12 4 3 3" xfId="12781"/>
    <cellStyle name="Normal 12 4 4" xfId="7973"/>
    <cellStyle name="Normal 12 4 5" xfId="12779"/>
    <cellStyle name="Normal 12 5" xfId="7974"/>
    <cellStyle name="Normal 12 5 2" xfId="12782"/>
    <cellStyle name="Normal 12 6" xfId="7975"/>
    <cellStyle name="Normal 12 6 2" xfId="12783"/>
    <cellStyle name="Normal 12 7" xfId="12784"/>
    <cellStyle name="Normal 12 8" xfId="12785"/>
    <cellStyle name="Normal 12 9" xfId="12786"/>
    <cellStyle name="Normal 12_May-11 RNR WS GK Format" xfId="7976"/>
    <cellStyle name="Normal 120" xfId="12787"/>
    <cellStyle name="Normal 121" xfId="12788"/>
    <cellStyle name="Normal 122" xfId="12789"/>
    <cellStyle name="Normal 123" xfId="12790"/>
    <cellStyle name="Normal 123 2" xfId="12791"/>
    <cellStyle name="Normal 124" xfId="12792"/>
    <cellStyle name="Normal 124 2" xfId="12793"/>
    <cellStyle name="Normal 125" xfId="12794"/>
    <cellStyle name="Normal 126" xfId="12795"/>
    <cellStyle name="Normal 127" xfId="12796"/>
    <cellStyle name="Normal 128" xfId="12797"/>
    <cellStyle name="Normal 129" xfId="12798"/>
    <cellStyle name="Normal 13" xfId="7977"/>
    <cellStyle name="Normal 13 10" xfId="12800"/>
    <cellStyle name="Normal 13 11" xfId="12799"/>
    <cellStyle name="Normal 13 2" xfId="7978"/>
    <cellStyle name="Normal 13 2 2" xfId="7979"/>
    <cellStyle name="Normal 13 2 2 2" xfId="12802"/>
    <cellStyle name="Normal 13 2 3" xfId="13744"/>
    <cellStyle name="Normal 13 2 4" xfId="12801"/>
    <cellStyle name="Normal 13 3" xfId="7980"/>
    <cellStyle name="Normal 13 3 2" xfId="12803"/>
    <cellStyle name="Normal 13 4" xfId="12804"/>
    <cellStyle name="Normal 13 5" xfId="12805"/>
    <cellStyle name="Normal 13 6" xfId="12806"/>
    <cellStyle name="Normal 13 7" xfId="12807"/>
    <cellStyle name="Normal 13 8" xfId="12808"/>
    <cellStyle name="Normal 13 9" xfId="12809"/>
    <cellStyle name="Normal 130" xfId="12810"/>
    <cellStyle name="Normal 131" xfId="12811"/>
    <cellStyle name="Normal 132" xfId="12812"/>
    <cellStyle name="Normal 133" xfId="12813"/>
    <cellStyle name="Normal 134" xfId="12814"/>
    <cellStyle name="Normal 135" xfId="12815"/>
    <cellStyle name="Normal 136" xfId="12816"/>
    <cellStyle name="Normal 137" xfId="12817"/>
    <cellStyle name="Normal 138" xfId="12818"/>
    <cellStyle name="Normal 139" xfId="12819"/>
    <cellStyle name="Normal 14" xfId="7981"/>
    <cellStyle name="Normal 14 2" xfId="7982"/>
    <cellStyle name="Normal 14 2 2" xfId="7983"/>
    <cellStyle name="Normal 14 2 2 2" xfId="12822"/>
    <cellStyle name="Normal 14 2 3" xfId="7984"/>
    <cellStyle name="Normal 14 2 3 2" xfId="12823"/>
    <cellStyle name="Normal 14 2 4" xfId="12821"/>
    <cellStyle name="Normal 14 3" xfId="7985"/>
    <cellStyle name="Normal 14 3 2" xfId="12824"/>
    <cellStyle name="Normal 14 4" xfId="7986"/>
    <cellStyle name="Normal 14 4 2" xfId="12825"/>
    <cellStyle name="Normal 14 5" xfId="7987"/>
    <cellStyle name="Normal 14 5 2" xfId="12826"/>
    <cellStyle name="Normal 14 6" xfId="7988"/>
    <cellStyle name="Normal 14 7" xfId="12820"/>
    <cellStyle name="Normal 140" xfId="12827"/>
    <cellStyle name="Normal 141" xfId="12828"/>
    <cellStyle name="Normal 142" xfId="12829"/>
    <cellStyle name="Normal 143" xfId="12830"/>
    <cellStyle name="Normal 144" xfId="12831"/>
    <cellStyle name="Normal 145" xfId="12832"/>
    <cellStyle name="Normal 146" xfId="12833"/>
    <cellStyle name="Normal 147" xfId="12834"/>
    <cellStyle name="Normal 148" xfId="12835"/>
    <cellStyle name="Normal 149" xfId="12836"/>
    <cellStyle name="Normal 15" xfId="7989"/>
    <cellStyle name="Normal 15 2" xfId="7990"/>
    <cellStyle name="Normal 15 2 2" xfId="7991"/>
    <cellStyle name="Normal 15 2 2 2" xfId="12839"/>
    <cellStyle name="Normal 15 2 3" xfId="7992"/>
    <cellStyle name="Normal 15 2 3 2" xfId="12840"/>
    <cellStyle name="Normal 15 2 4" xfId="12838"/>
    <cellStyle name="Normal 15 3" xfId="7993"/>
    <cellStyle name="Normal 15 3 2" xfId="7994"/>
    <cellStyle name="Normal 15 3 2 2" xfId="12842"/>
    <cellStyle name="Normal 15 3 3" xfId="7995"/>
    <cellStyle name="Normal 15 3 3 2" xfId="12843"/>
    <cellStyle name="Normal 15 3 4" xfId="12841"/>
    <cellStyle name="Normal 15 4" xfId="7996"/>
    <cellStyle name="Normal 15 4 2" xfId="7997"/>
    <cellStyle name="Normal 15 4 2 2" xfId="12845"/>
    <cellStyle name="Normal 15 4 3" xfId="7998"/>
    <cellStyle name="Normal 15 4 3 2" xfId="12846"/>
    <cellStyle name="Normal 15 4 4" xfId="12844"/>
    <cellStyle name="Normal 15 5" xfId="7999"/>
    <cellStyle name="Normal 15 5 2" xfId="8000"/>
    <cellStyle name="Normal 15 5 2 2" xfId="12848"/>
    <cellStyle name="Normal 15 5 3" xfId="8001"/>
    <cellStyle name="Normal 15 5 3 2" xfId="12849"/>
    <cellStyle name="Normal 15 5 4" xfId="12847"/>
    <cellStyle name="Normal 15 6" xfId="8002"/>
    <cellStyle name="Normal 15 6 2" xfId="8003"/>
    <cellStyle name="Normal 15 6 2 2" xfId="12851"/>
    <cellStyle name="Normal 15 6 3" xfId="8004"/>
    <cellStyle name="Normal 15 6 3 2" xfId="12852"/>
    <cellStyle name="Normal 15 6 4" xfId="12850"/>
    <cellStyle name="Normal 15 7" xfId="8005"/>
    <cellStyle name="Normal 15 7 2" xfId="8006"/>
    <cellStyle name="Normal 15 7 2 2" xfId="12854"/>
    <cellStyle name="Normal 15 7 3" xfId="8007"/>
    <cellStyle name="Normal 15 7 3 2" xfId="12855"/>
    <cellStyle name="Normal 15 7 4" xfId="12853"/>
    <cellStyle name="Normal 15 8" xfId="8008"/>
    <cellStyle name="Normal 15 9" xfId="12837"/>
    <cellStyle name="Normal 150" xfId="12856"/>
    <cellStyle name="Normal 151" xfId="12857"/>
    <cellStyle name="Normal 152" xfId="12858"/>
    <cellStyle name="Normal 153" xfId="12859"/>
    <cellStyle name="Normal 154" xfId="12860"/>
    <cellStyle name="Normal 155" xfId="12861"/>
    <cellStyle name="Normal 156" xfId="12862"/>
    <cellStyle name="Normal 157" xfId="12863"/>
    <cellStyle name="Normal 158" xfId="12864"/>
    <cellStyle name="Normal 159" xfId="12865"/>
    <cellStyle name="Normal 16" xfId="8009"/>
    <cellStyle name="Normal 16 10" xfId="12866"/>
    <cellStyle name="Normal 16 2" xfId="8010"/>
    <cellStyle name="Normal 16 2 2" xfId="13745"/>
    <cellStyle name="Normal 16 2 3" xfId="12867"/>
    <cellStyle name="Normal 16 3" xfId="12868"/>
    <cellStyle name="Normal 16 4" xfId="12869"/>
    <cellStyle name="Normal 16 5" xfId="12870"/>
    <cellStyle name="Normal 16 6" xfId="12871"/>
    <cellStyle name="Normal 16 7" xfId="12872"/>
    <cellStyle name="Normal 16 8" xfId="12873"/>
    <cellStyle name="Normal 16 9" xfId="12874"/>
    <cellStyle name="Normal 160" xfId="12875"/>
    <cellStyle name="Normal 161" xfId="12876"/>
    <cellStyle name="Normal 162" xfId="12877"/>
    <cellStyle name="Normal 163" xfId="12878"/>
    <cellStyle name="Normal 164" xfId="12879"/>
    <cellStyle name="Normal 165" xfId="12880"/>
    <cellStyle name="Normal 166" xfId="12881"/>
    <cellStyle name="Normal 167" xfId="12882"/>
    <cellStyle name="Normal 168" xfId="12883"/>
    <cellStyle name="Normal 169" xfId="12884"/>
    <cellStyle name="Normal 17" xfId="8011"/>
    <cellStyle name="Normal 17 10" xfId="12886"/>
    <cellStyle name="Normal 17 11" xfId="12887"/>
    <cellStyle name="Normal 17 12" xfId="12888"/>
    <cellStyle name="Normal 17 13" xfId="12889"/>
    <cellStyle name="Normal 17 14" xfId="12890"/>
    <cellStyle name="Normal 17 15" xfId="12885"/>
    <cellStyle name="Normal 17 2" xfId="8012"/>
    <cellStyle name="Normal 17 2 2" xfId="8013"/>
    <cellStyle name="Normal 17 2 2 2" xfId="12892"/>
    <cellStyle name="Normal 17 2 3" xfId="8014"/>
    <cellStyle name="Normal 17 2 3 2" xfId="12893"/>
    <cellStyle name="Normal 17 2 4" xfId="8015"/>
    <cellStyle name="Normal 17 2 4 2" xfId="12894"/>
    <cellStyle name="Normal 17 2 5" xfId="13746"/>
    <cellStyle name="Normal 17 2 6" xfId="12891"/>
    <cellStyle name="Normal 17 3" xfId="8016"/>
    <cellStyle name="Normal 17 3 2" xfId="8017"/>
    <cellStyle name="Normal 17 3 2 2" xfId="12896"/>
    <cellStyle name="Normal 17 3 3" xfId="8018"/>
    <cellStyle name="Normal 17 3 3 2" xfId="12897"/>
    <cellStyle name="Normal 17 3 4" xfId="12895"/>
    <cellStyle name="Normal 17 4" xfId="8019"/>
    <cellStyle name="Normal 17 4 2" xfId="8020"/>
    <cellStyle name="Normal 17 4 2 2" xfId="12899"/>
    <cellStyle name="Normal 17 4 3" xfId="8021"/>
    <cellStyle name="Normal 17 4 3 2" xfId="12900"/>
    <cellStyle name="Normal 17 4 4" xfId="12898"/>
    <cellStyle name="Normal 17 5" xfId="8022"/>
    <cellStyle name="Normal 17 5 2" xfId="8023"/>
    <cellStyle name="Normal 17 5 2 2" xfId="12902"/>
    <cellStyle name="Normal 17 5 3" xfId="8024"/>
    <cellStyle name="Normal 17 5 3 2" xfId="12903"/>
    <cellStyle name="Normal 17 5 4" xfId="12901"/>
    <cellStyle name="Normal 17 6" xfId="8025"/>
    <cellStyle name="Normal 17 6 2" xfId="8026"/>
    <cellStyle name="Normal 17 6 2 2" xfId="12905"/>
    <cellStyle name="Normal 17 6 3" xfId="8027"/>
    <cellStyle name="Normal 17 6 3 2" xfId="12906"/>
    <cellStyle name="Normal 17 6 4" xfId="12904"/>
    <cellStyle name="Normal 17 7" xfId="8028"/>
    <cellStyle name="Normal 17 7 2" xfId="8029"/>
    <cellStyle name="Normal 17 7 2 2" xfId="12908"/>
    <cellStyle name="Normal 17 7 3" xfId="8030"/>
    <cellStyle name="Normal 17 7 3 2" xfId="12909"/>
    <cellStyle name="Normal 17 7 4" xfId="12907"/>
    <cellStyle name="Normal 17 8" xfId="12910"/>
    <cellStyle name="Normal 17 9" xfId="12911"/>
    <cellStyle name="Normal 170" xfId="12912"/>
    <cellStyle name="Normal 171" xfId="12913"/>
    <cellStyle name="Normal 172" xfId="12914"/>
    <cellStyle name="Normal 173" xfId="12915"/>
    <cellStyle name="Normal 174" xfId="12916"/>
    <cellStyle name="Normal 175" xfId="12917"/>
    <cellStyle name="Normal 176" xfId="12918"/>
    <cellStyle name="Normal 177" xfId="12919"/>
    <cellStyle name="Normal 178" xfId="12920"/>
    <cellStyle name="Normal 179" xfId="12921"/>
    <cellStyle name="Normal 18" xfId="8031"/>
    <cellStyle name="Normal 18 10" xfId="12923"/>
    <cellStyle name="Normal 18 11" xfId="12924"/>
    <cellStyle name="Normal 18 12" xfId="12925"/>
    <cellStyle name="Normal 18 13" xfId="12926"/>
    <cellStyle name="Normal 18 14" xfId="12927"/>
    <cellStyle name="Normal 18 15" xfId="12922"/>
    <cellStyle name="Normal 18 2" xfId="8032"/>
    <cellStyle name="Normal 18 2 2" xfId="8033"/>
    <cellStyle name="Normal 18 2 2 2" xfId="12929"/>
    <cellStyle name="Normal 18 2 3" xfId="8034"/>
    <cellStyle name="Normal 18 2 3 2" xfId="12930"/>
    <cellStyle name="Normal 18 2 4" xfId="13747"/>
    <cellStyle name="Normal 18 2 5" xfId="12928"/>
    <cellStyle name="Normal 18 3" xfId="8035"/>
    <cellStyle name="Normal 18 3 2" xfId="8036"/>
    <cellStyle name="Normal 18 3 2 2" xfId="12932"/>
    <cellStyle name="Normal 18 3 3" xfId="8037"/>
    <cellStyle name="Normal 18 3 3 2" xfId="12933"/>
    <cellStyle name="Normal 18 3 4" xfId="12931"/>
    <cellStyle name="Normal 18 4" xfId="8038"/>
    <cellStyle name="Normal 18 4 2" xfId="8039"/>
    <cellStyle name="Normal 18 4 2 2" xfId="12935"/>
    <cellStyle name="Normal 18 4 3" xfId="8040"/>
    <cellStyle name="Normal 18 4 3 2" xfId="12936"/>
    <cellStyle name="Normal 18 4 4" xfId="12934"/>
    <cellStyle name="Normal 18 5" xfId="8041"/>
    <cellStyle name="Normal 18 5 2" xfId="8042"/>
    <cellStyle name="Normal 18 5 2 2" xfId="12938"/>
    <cellStyle name="Normal 18 5 3" xfId="8043"/>
    <cellStyle name="Normal 18 5 3 2" xfId="12939"/>
    <cellStyle name="Normal 18 5 4" xfId="12937"/>
    <cellStyle name="Normal 18 6" xfId="8044"/>
    <cellStyle name="Normal 18 6 2" xfId="8045"/>
    <cellStyle name="Normal 18 6 2 2" xfId="12941"/>
    <cellStyle name="Normal 18 6 3" xfId="8046"/>
    <cellStyle name="Normal 18 6 3 2" xfId="12942"/>
    <cellStyle name="Normal 18 6 4" xfId="12940"/>
    <cellStyle name="Normal 18 7" xfId="8047"/>
    <cellStyle name="Normal 18 7 2" xfId="8048"/>
    <cellStyle name="Normal 18 7 2 2" xfId="12944"/>
    <cellStyle name="Normal 18 7 3" xfId="8049"/>
    <cellStyle name="Normal 18 7 3 2" xfId="12945"/>
    <cellStyle name="Normal 18 7 4" xfId="12943"/>
    <cellStyle name="Normal 18 8" xfId="12946"/>
    <cellStyle name="Normal 18 9" xfId="12947"/>
    <cellStyle name="Normal 180" xfId="12948"/>
    <cellStyle name="Normal 181" xfId="12949"/>
    <cellStyle name="Normal 182" xfId="12950"/>
    <cellStyle name="Normal 183" xfId="12951"/>
    <cellStyle name="Normal 184" xfId="12952"/>
    <cellStyle name="Normal 185" xfId="12953"/>
    <cellStyle name="Normal 186" xfId="12954"/>
    <cellStyle name="Normal 187" xfId="12955"/>
    <cellStyle name="Normal 188" xfId="12956"/>
    <cellStyle name="Normal 189" xfId="12957"/>
    <cellStyle name="Normal 19" xfId="8050"/>
    <cellStyle name="Normal 19 2" xfId="12959"/>
    <cellStyle name="Normal 19 3" xfId="12960"/>
    <cellStyle name="Normal 19 4" xfId="12961"/>
    <cellStyle name="Normal 19 5" xfId="12962"/>
    <cellStyle name="Normal 19 6" xfId="12963"/>
    <cellStyle name="Normal 19 7" xfId="12958"/>
    <cellStyle name="Normal 190" xfId="12964"/>
    <cellStyle name="Normal 191" xfId="12965"/>
    <cellStyle name="Normal 192" xfId="12966"/>
    <cellStyle name="Normal 193" xfId="12967"/>
    <cellStyle name="Normal 194" xfId="12968"/>
    <cellStyle name="Normal 195" xfId="12969"/>
    <cellStyle name="Normal 196" xfId="12970"/>
    <cellStyle name="Normal 197" xfId="12971"/>
    <cellStyle name="Normal 198" xfId="12972"/>
    <cellStyle name="Normal 199" xfId="12973"/>
    <cellStyle name="Normal 2" xfId="8051"/>
    <cellStyle name="Normal 2 10" xfId="8052"/>
    <cellStyle name="Normal 2 10 10" xfId="8053"/>
    <cellStyle name="Normal 2 10 10 2" xfId="8054"/>
    <cellStyle name="Normal 2 10 100" xfId="8055"/>
    <cellStyle name="Normal 2 10 101" xfId="8056"/>
    <cellStyle name="Normal 2 10 102" xfId="8057"/>
    <cellStyle name="Normal 2 10 103" xfId="8058"/>
    <cellStyle name="Normal 2 10 104" xfId="8059"/>
    <cellStyle name="Normal 2 10 105" xfId="8060"/>
    <cellStyle name="Normal 2 10 106" xfId="8061"/>
    <cellStyle name="Normal 2 10 107" xfId="8062"/>
    <cellStyle name="Normal 2 10 108" xfId="8063"/>
    <cellStyle name="Normal 2 10 109" xfId="8064"/>
    <cellStyle name="Normal 2 10 11" xfId="8065"/>
    <cellStyle name="Normal 2 10 110" xfId="8066"/>
    <cellStyle name="Normal 2 10 111" xfId="8067"/>
    <cellStyle name="Normal 2 10 112" xfId="8068"/>
    <cellStyle name="Normal 2 10 113" xfId="8069"/>
    <cellStyle name="Normal 2 10 114" xfId="8070"/>
    <cellStyle name="Normal 2 10 115" xfId="8071"/>
    <cellStyle name="Normal 2 10 116" xfId="8072"/>
    <cellStyle name="Normal 2 10 117" xfId="8073"/>
    <cellStyle name="Normal 2 10 118" xfId="8074"/>
    <cellStyle name="Normal 2 10 119" xfId="8075"/>
    <cellStyle name="Normal 2 10 12" xfId="8076"/>
    <cellStyle name="Normal 2 10 120" xfId="8077"/>
    <cellStyle name="Normal 2 10 121" xfId="8078"/>
    <cellStyle name="Normal 2 10 122" xfId="8079"/>
    <cellStyle name="Normal 2 10 123" xfId="8080"/>
    <cellStyle name="Normal 2 10 124" xfId="8081"/>
    <cellStyle name="Normal 2 10 125" xfId="8082"/>
    <cellStyle name="Normal 2 10 126" xfId="8083"/>
    <cellStyle name="Normal 2 10 127" xfId="8084"/>
    <cellStyle name="Normal 2 10 128" xfId="8085"/>
    <cellStyle name="Normal 2 10 129" xfId="8086"/>
    <cellStyle name="Normal 2 10 13" xfId="8087"/>
    <cellStyle name="Normal 2 10 130" xfId="8088"/>
    <cellStyle name="Normal 2 10 131" xfId="8089"/>
    <cellStyle name="Normal 2 10 132" xfId="8090"/>
    <cellStyle name="Normal 2 10 133" xfId="8091"/>
    <cellStyle name="Normal 2 10 134" xfId="8092"/>
    <cellStyle name="Normal 2 10 135" xfId="8093"/>
    <cellStyle name="Normal 2 10 14" xfId="8094"/>
    <cellStyle name="Normal 2 10 15" xfId="8095"/>
    <cellStyle name="Normal 2 10 16" xfId="8096"/>
    <cellStyle name="Normal 2 10 17" xfId="8097"/>
    <cellStyle name="Normal 2 10 18" xfId="8098"/>
    <cellStyle name="Normal 2 10 19" xfId="8099"/>
    <cellStyle name="Normal 2 10 2" xfId="8100"/>
    <cellStyle name="Normal 2 10 2 2" xfId="12974"/>
    <cellStyle name="Normal 2 10 20" xfId="8101"/>
    <cellStyle name="Normal 2 10 21" xfId="8102"/>
    <cellStyle name="Normal 2 10 22" xfId="8103"/>
    <cellStyle name="Normal 2 10 23" xfId="8104"/>
    <cellStyle name="Normal 2 10 24" xfId="8105"/>
    <cellStyle name="Normal 2 10 25" xfId="8106"/>
    <cellStyle name="Normal 2 10 26" xfId="8107"/>
    <cellStyle name="Normal 2 10 27" xfId="8108"/>
    <cellStyle name="Normal 2 10 28" xfId="8109"/>
    <cellStyle name="Normal 2 10 29" xfId="8110"/>
    <cellStyle name="Normal 2 10 3" xfId="8111"/>
    <cellStyle name="Normal 2 10 3 2" xfId="8112"/>
    <cellStyle name="Normal 2 10 3 3" xfId="12975"/>
    <cellStyle name="Normal 2 10 30" xfId="8113"/>
    <cellStyle name="Normal 2 10 31" xfId="8114"/>
    <cellStyle name="Normal 2 10 32" xfId="8115"/>
    <cellStyle name="Normal 2 10 33" xfId="8116"/>
    <cellStyle name="Normal 2 10 34" xfId="8117"/>
    <cellStyle name="Normal 2 10 35" xfId="8118"/>
    <cellStyle name="Normal 2 10 36" xfId="8119"/>
    <cellStyle name="Normal 2 10 37" xfId="8120"/>
    <cellStyle name="Normal 2 10 38" xfId="8121"/>
    <cellStyle name="Normal 2 10 39" xfId="8122"/>
    <cellStyle name="Normal 2 10 4" xfId="8123"/>
    <cellStyle name="Normal 2 10 4 2" xfId="12976"/>
    <cellStyle name="Normal 2 10 40" xfId="8124"/>
    <cellStyle name="Normal 2 10 41" xfId="8125"/>
    <cellStyle name="Normal 2 10 42" xfId="8126"/>
    <cellStyle name="Normal 2 10 43" xfId="8127"/>
    <cellStyle name="Normal 2 10 44" xfId="8128"/>
    <cellStyle name="Normal 2 10 45" xfId="8129"/>
    <cellStyle name="Normal 2 10 46" xfId="8130"/>
    <cellStyle name="Normal 2 10 47" xfId="8131"/>
    <cellStyle name="Normal 2 10 48" xfId="8132"/>
    <cellStyle name="Normal 2 10 49" xfId="8133"/>
    <cellStyle name="Normal 2 10 5" xfId="8134"/>
    <cellStyle name="Normal 2 10 5 2" xfId="12977"/>
    <cellStyle name="Normal 2 10 50" xfId="8135"/>
    <cellStyle name="Normal 2 10 51" xfId="8136"/>
    <cellStyle name="Normal 2 10 52" xfId="8137"/>
    <cellStyle name="Normal 2 10 53" xfId="8138"/>
    <cellStyle name="Normal 2 10 54" xfId="8139"/>
    <cellStyle name="Normal 2 10 55" xfId="8140"/>
    <cellStyle name="Normal 2 10 56" xfId="8141"/>
    <cellStyle name="Normal 2 10 57" xfId="8142"/>
    <cellStyle name="Normal 2 10 58" xfId="8143"/>
    <cellStyle name="Normal 2 10 59" xfId="8144"/>
    <cellStyle name="Normal 2 10 6" xfId="8145"/>
    <cellStyle name="Normal 2 10 6 2" xfId="12978"/>
    <cellStyle name="Normal 2 10 60" xfId="8146"/>
    <cellStyle name="Normal 2 10 61" xfId="8147"/>
    <cellStyle name="Normal 2 10 62" xfId="8148"/>
    <cellStyle name="Normal 2 10 63" xfId="8149"/>
    <cellStyle name="Normal 2 10 64" xfId="8150"/>
    <cellStyle name="Normal 2 10 65" xfId="8151"/>
    <cellStyle name="Normal 2 10 66" xfId="8152"/>
    <cellStyle name="Normal 2 10 67" xfId="8153"/>
    <cellStyle name="Normal 2 10 68" xfId="8154"/>
    <cellStyle name="Normal 2 10 69" xfId="8155"/>
    <cellStyle name="Normal 2 10 7" xfId="8156"/>
    <cellStyle name="Normal 2 10 7 2" xfId="12979"/>
    <cellStyle name="Normal 2 10 70" xfId="8157"/>
    <cellStyle name="Normal 2 10 71" xfId="8158"/>
    <cellStyle name="Normal 2 10 72" xfId="8159"/>
    <cellStyle name="Normal 2 10 73" xfId="8160"/>
    <cellStyle name="Normal 2 10 74" xfId="8161"/>
    <cellStyle name="Normal 2 10 75" xfId="8162"/>
    <cellStyle name="Normal 2 10 76" xfId="8163"/>
    <cellStyle name="Normal 2 10 77" xfId="8164"/>
    <cellStyle name="Normal 2 10 78" xfId="8165"/>
    <cellStyle name="Normal 2 10 79" xfId="8166"/>
    <cellStyle name="Normal 2 10 8" xfId="8167"/>
    <cellStyle name="Normal 2 10 8 2" xfId="12980"/>
    <cellStyle name="Normal 2 10 80" xfId="8168"/>
    <cellStyle name="Normal 2 10 81" xfId="8169"/>
    <cellStyle name="Normal 2 10 82" xfId="8170"/>
    <cellStyle name="Normal 2 10 83" xfId="8171"/>
    <cellStyle name="Normal 2 10 84" xfId="8172"/>
    <cellStyle name="Normal 2 10 85" xfId="8173"/>
    <cellStyle name="Normal 2 10 86" xfId="8174"/>
    <cellStyle name="Normal 2 10 87" xfId="8175"/>
    <cellStyle name="Normal 2 10 88" xfId="8176"/>
    <cellStyle name="Normal 2 10 89" xfId="8177"/>
    <cellStyle name="Normal 2 10 9" xfId="8178"/>
    <cellStyle name="Normal 2 10 90" xfId="8179"/>
    <cellStyle name="Normal 2 10 91" xfId="8180"/>
    <cellStyle name="Normal 2 10 92" xfId="8181"/>
    <cellStyle name="Normal 2 10 93" xfId="8182"/>
    <cellStyle name="Normal 2 10 94" xfId="8183"/>
    <cellStyle name="Normal 2 10 95" xfId="8184"/>
    <cellStyle name="Normal 2 10 96" xfId="8185"/>
    <cellStyle name="Normal 2 10 97" xfId="8186"/>
    <cellStyle name="Normal 2 10 98" xfId="8187"/>
    <cellStyle name="Normal 2 10 99" xfId="8188"/>
    <cellStyle name="Normal 2 100" xfId="8189"/>
    <cellStyle name="Normal 2 101" xfId="8190"/>
    <cellStyle name="Normal 2 102" xfId="8191"/>
    <cellStyle name="Normal 2 103" xfId="8192"/>
    <cellStyle name="Normal 2 104" xfId="8193"/>
    <cellStyle name="Normal 2 105" xfId="8194"/>
    <cellStyle name="Normal 2 106" xfId="8195"/>
    <cellStyle name="Normal 2 107" xfId="8196"/>
    <cellStyle name="Normal 2 108" xfId="8197"/>
    <cellStyle name="Normal 2 109" xfId="8198"/>
    <cellStyle name="Normal 2 11" xfId="8199"/>
    <cellStyle name="Normal 2 11 2" xfId="12982"/>
    <cellStyle name="Normal 2 11 3" xfId="12983"/>
    <cellStyle name="Normal 2 11 4" xfId="12984"/>
    <cellStyle name="Normal 2 11 5" xfId="12985"/>
    <cellStyle name="Normal 2 11 6" xfId="12986"/>
    <cellStyle name="Normal 2 11 7" xfId="12987"/>
    <cellStyle name="Normal 2 11 8" xfId="12988"/>
    <cellStyle name="Normal 2 11 9" xfId="12981"/>
    <cellStyle name="Normal 2 110" xfId="8200"/>
    <cellStyle name="Normal 2 111" xfId="8201"/>
    <cellStyle name="Normal 2 112" xfId="8202"/>
    <cellStyle name="Normal 2 113" xfId="8203"/>
    <cellStyle name="Normal 2 114" xfId="8204"/>
    <cellStyle name="Normal 2 115" xfId="8205"/>
    <cellStyle name="Normal 2 116" xfId="8206"/>
    <cellStyle name="Normal 2 117" xfId="8207"/>
    <cellStyle name="Normal 2 118" xfId="8208"/>
    <cellStyle name="Normal 2 119" xfId="8209"/>
    <cellStyle name="Normal 2 12" xfId="8210"/>
    <cellStyle name="Normal 2 12 2" xfId="12990"/>
    <cellStyle name="Normal 2 12 3" xfId="12991"/>
    <cellStyle name="Normal 2 12 4" xfId="12992"/>
    <cellStyle name="Normal 2 12 5" xfId="12993"/>
    <cellStyle name="Normal 2 12 6" xfId="12994"/>
    <cellStyle name="Normal 2 12 7" xfId="12995"/>
    <cellStyle name="Normal 2 12 8" xfId="12996"/>
    <cellStyle name="Normal 2 12 9" xfId="12989"/>
    <cellStyle name="Normal 2 120" xfId="8211"/>
    <cellStyle name="Normal 2 121" xfId="8212"/>
    <cellStyle name="Normal 2 122" xfId="8213"/>
    <cellStyle name="Normal 2 123" xfId="8214"/>
    <cellStyle name="Normal 2 124" xfId="8215"/>
    <cellStyle name="Normal 2 125" xfId="8216"/>
    <cellStyle name="Normal 2 126" xfId="8217"/>
    <cellStyle name="Normal 2 127" xfId="8218"/>
    <cellStyle name="Normal 2 128" xfId="8219"/>
    <cellStyle name="Normal 2 129" xfId="8220"/>
    <cellStyle name="Normal 2 13" xfId="8221"/>
    <cellStyle name="Normal 2 13 2" xfId="12998"/>
    <cellStyle name="Normal 2 13 3" xfId="12999"/>
    <cellStyle name="Normal 2 13 4" xfId="13000"/>
    <cellStyle name="Normal 2 13 5" xfId="13001"/>
    <cellStyle name="Normal 2 13 6" xfId="13002"/>
    <cellStyle name="Normal 2 13 7" xfId="13003"/>
    <cellStyle name="Normal 2 13 8" xfId="13004"/>
    <cellStyle name="Normal 2 13 9" xfId="12997"/>
    <cellStyle name="Normal 2 130" xfId="8222"/>
    <cellStyle name="Normal 2 131" xfId="8223"/>
    <cellStyle name="Normal 2 132" xfId="8224"/>
    <cellStyle name="Normal 2 133" xfId="8225"/>
    <cellStyle name="Normal 2 134" xfId="8226"/>
    <cellStyle name="Normal 2 135" xfId="8227"/>
    <cellStyle name="Normal 2 136" xfId="8228"/>
    <cellStyle name="Normal 2 137" xfId="8229"/>
    <cellStyle name="Normal 2 138" xfId="8230"/>
    <cellStyle name="Normal 2 139" xfId="8231"/>
    <cellStyle name="Normal 2 14" xfId="8232"/>
    <cellStyle name="Normal 2 14 2" xfId="13005"/>
    <cellStyle name="Normal 2 140" xfId="8233"/>
    <cellStyle name="Normal 2 141" xfId="8234"/>
    <cellStyle name="Normal 2 142" xfId="8235"/>
    <cellStyle name="Normal 2 15" xfId="8236"/>
    <cellStyle name="Normal 2 15 2" xfId="13006"/>
    <cellStyle name="Normal 2 16" xfId="8237"/>
    <cellStyle name="Normal 2 16 2" xfId="13007"/>
    <cellStyle name="Normal 2 17" xfId="8238"/>
    <cellStyle name="Normal 2 17 2" xfId="13008"/>
    <cellStyle name="Normal 2 18" xfId="8239"/>
    <cellStyle name="Normal 2 18 2" xfId="13009"/>
    <cellStyle name="Normal 2 19" xfId="8240"/>
    <cellStyle name="Normal 2 19 2" xfId="13010"/>
    <cellStyle name="Normal 2 2" xfId="8241"/>
    <cellStyle name="Normal 2 2 10" xfId="8242"/>
    <cellStyle name="Normal 2 2 100" xfId="8243"/>
    <cellStyle name="Normal 2 2 101" xfId="8244"/>
    <cellStyle name="Normal 2 2 102" xfId="8245"/>
    <cellStyle name="Normal 2 2 103" xfId="8246"/>
    <cellStyle name="Normal 2 2 104" xfId="8247"/>
    <cellStyle name="Normal 2 2 105" xfId="8248"/>
    <cellStyle name="Normal 2 2 106" xfId="8249"/>
    <cellStyle name="Normal 2 2 107" xfId="8250"/>
    <cellStyle name="Normal 2 2 108" xfId="8251"/>
    <cellStyle name="Normal 2 2 109" xfId="8252"/>
    <cellStyle name="Normal 2 2 11" xfId="8253"/>
    <cellStyle name="Normal 2 2 110" xfId="8254"/>
    <cellStyle name="Normal 2 2 111" xfId="8255"/>
    <cellStyle name="Normal 2 2 112" xfId="8256"/>
    <cellStyle name="Normal 2 2 113" xfId="8257"/>
    <cellStyle name="Normal 2 2 114" xfId="8258"/>
    <cellStyle name="Normal 2 2 115" xfId="8259"/>
    <cellStyle name="Normal 2 2 116" xfId="8260"/>
    <cellStyle name="Normal 2 2 117" xfId="8261"/>
    <cellStyle name="Normal 2 2 118" xfId="8262"/>
    <cellStyle name="Normal 2 2 119" xfId="8263"/>
    <cellStyle name="Normal 2 2 12" xfId="8264"/>
    <cellStyle name="Normal 2 2 120" xfId="8265"/>
    <cellStyle name="Normal 2 2 121" xfId="8266"/>
    <cellStyle name="Normal 2 2 122" xfId="8267"/>
    <cellStyle name="Normal 2 2 123" xfId="8268"/>
    <cellStyle name="Normal 2 2 124" xfId="8269"/>
    <cellStyle name="Normal 2 2 125" xfId="8270"/>
    <cellStyle name="Normal 2 2 126" xfId="8271"/>
    <cellStyle name="Normal 2 2 127" xfId="8272"/>
    <cellStyle name="Normal 2 2 128" xfId="8273"/>
    <cellStyle name="Normal 2 2 129" xfId="8274"/>
    <cellStyle name="Normal 2 2 13" xfId="8275"/>
    <cellStyle name="Normal 2 2 130" xfId="8276"/>
    <cellStyle name="Normal 2 2 131" xfId="8277"/>
    <cellStyle name="Normal 2 2 132" xfId="8278"/>
    <cellStyle name="Normal 2 2 133" xfId="8279"/>
    <cellStyle name="Normal 2 2 134" xfId="8280"/>
    <cellStyle name="Normal 2 2 135" xfId="8281"/>
    <cellStyle name="Normal 2 2 136" xfId="8282"/>
    <cellStyle name="Normal 2 2 14" xfId="8283"/>
    <cellStyle name="Normal 2 2 15" xfId="8284"/>
    <cellStyle name="Normal 2 2 16" xfId="8285"/>
    <cellStyle name="Normal 2 2 17" xfId="8286"/>
    <cellStyle name="Normal 2 2 18" xfId="8287"/>
    <cellStyle name="Normal 2 2 19" xfId="8288"/>
    <cellStyle name="Normal 2 2 2" xfId="8289"/>
    <cellStyle name="Normal 2 2 2 10" xfId="8290"/>
    <cellStyle name="Normal 2 2 2 11" xfId="8291"/>
    <cellStyle name="Normal 2 2 2 12" xfId="8292"/>
    <cellStyle name="Normal 2 2 2 13" xfId="8293"/>
    <cellStyle name="Normal 2 2 2 14" xfId="8294"/>
    <cellStyle name="Normal 2 2 2 15" xfId="8295"/>
    <cellStyle name="Normal 2 2 2 16" xfId="8296"/>
    <cellStyle name="Normal 2 2 2 17" xfId="8297"/>
    <cellStyle name="Normal 2 2 2 18" xfId="8298"/>
    <cellStyle name="Normal 2 2 2 19" xfId="8299"/>
    <cellStyle name="Normal 2 2 2 2" xfId="8300"/>
    <cellStyle name="Normal 2 2 2 2 2" xfId="8301"/>
    <cellStyle name="Normal 2 2 2 2 2 2" xfId="13012"/>
    <cellStyle name="Normal 2 2 2 2 3" xfId="8302"/>
    <cellStyle name="Normal 2 2 2 2 3 2" xfId="13013"/>
    <cellStyle name="Normal 2 2 2 2 4" xfId="13011"/>
    <cellStyle name="Normal 2 2 2 20" xfId="8303"/>
    <cellStyle name="Normal 2 2 2 21" xfId="8304"/>
    <cellStyle name="Normal 2 2 2 22" xfId="8305"/>
    <cellStyle name="Normal 2 2 2 23" xfId="8306"/>
    <cellStyle name="Normal 2 2 2 24" xfId="8307"/>
    <cellStyle name="Normal 2 2 2 25" xfId="8308"/>
    <cellStyle name="Normal 2 2 2 26" xfId="8309"/>
    <cellStyle name="Normal 2 2 2 27" xfId="8310"/>
    <cellStyle name="Normal 2 2 2 28" xfId="8311"/>
    <cellStyle name="Normal 2 2 2 29" xfId="8312"/>
    <cellStyle name="Normal 2 2 2 3" xfId="8313"/>
    <cellStyle name="Normal 2 2 2 3 2" xfId="8314"/>
    <cellStyle name="Normal 2 2 2 3 2 2" xfId="13015"/>
    <cellStyle name="Normal 2 2 2 3 3" xfId="8315"/>
    <cellStyle name="Normal 2 2 2 3 3 2" xfId="13016"/>
    <cellStyle name="Normal 2 2 2 3 4" xfId="13014"/>
    <cellStyle name="Normal 2 2 2 30" xfId="8316"/>
    <cellStyle name="Normal 2 2 2 31" xfId="8317"/>
    <cellStyle name="Normal 2 2 2 32" xfId="8318"/>
    <cellStyle name="Normal 2 2 2 33" xfId="8319"/>
    <cellStyle name="Normal 2 2 2 34" xfId="8320"/>
    <cellStyle name="Normal 2 2 2 35" xfId="8321"/>
    <cellStyle name="Normal 2 2 2 36" xfId="8322"/>
    <cellStyle name="Normal 2 2 2 37" xfId="8323"/>
    <cellStyle name="Normal 2 2 2 38" xfId="8324"/>
    <cellStyle name="Normal 2 2 2 39" xfId="8325"/>
    <cellStyle name="Normal 2 2 2 4" xfId="8326"/>
    <cellStyle name="Normal 2 2 2 4 2" xfId="8327"/>
    <cellStyle name="Normal 2 2 2 4 2 2" xfId="13018"/>
    <cellStyle name="Normal 2 2 2 4 3" xfId="8328"/>
    <cellStyle name="Normal 2 2 2 4 3 2" xfId="13019"/>
    <cellStyle name="Normal 2 2 2 4 4" xfId="13017"/>
    <cellStyle name="Normal 2 2 2 40" xfId="8329"/>
    <cellStyle name="Normal 2 2 2 41" xfId="8330"/>
    <cellStyle name="Normal 2 2 2 42" xfId="8331"/>
    <cellStyle name="Normal 2 2 2 43" xfId="8332"/>
    <cellStyle name="Normal 2 2 2 44" xfId="8333"/>
    <cellStyle name="Normal 2 2 2 45" xfId="8334"/>
    <cellStyle name="Normal 2 2 2 46" xfId="8335"/>
    <cellStyle name="Normal 2 2 2 47" xfId="8336"/>
    <cellStyle name="Normal 2 2 2 48" xfId="8337"/>
    <cellStyle name="Normal 2 2 2 49" xfId="8338"/>
    <cellStyle name="Normal 2 2 2 5" xfId="8339"/>
    <cellStyle name="Normal 2 2 2 5 2" xfId="13020"/>
    <cellStyle name="Normal 2 2 2 50" xfId="8340"/>
    <cellStyle name="Normal 2 2 2 51" xfId="8341"/>
    <cellStyle name="Normal 2 2 2 52" xfId="8342"/>
    <cellStyle name="Normal 2 2 2 53" xfId="8343"/>
    <cellStyle name="Normal 2 2 2 54" xfId="8344"/>
    <cellStyle name="Normal 2 2 2 55" xfId="8345"/>
    <cellStyle name="Normal 2 2 2 56" xfId="8346"/>
    <cellStyle name="Normal 2 2 2 57" xfId="8347"/>
    <cellStyle name="Normal 2 2 2 58" xfId="8348"/>
    <cellStyle name="Normal 2 2 2 59" xfId="8349"/>
    <cellStyle name="Normal 2 2 2 6" xfId="8350"/>
    <cellStyle name="Normal 2 2 2 6 2" xfId="13021"/>
    <cellStyle name="Normal 2 2 2 60" xfId="8351"/>
    <cellStyle name="Normal 2 2 2 61" xfId="8352"/>
    <cellStyle name="Normal 2 2 2 62" xfId="8353"/>
    <cellStyle name="Normal 2 2 2 63" xfId="8354"/>
    <cellStyle name="Normal 2 2 2 64" xfId="8355"/>
    <cellStyle name="Normal 2 2 2 65" xfId="8356"/>
    <cellStyle name="Normal 2 2 2 66" xfId="8357"/>
    <cellStyle name="Normal 2 2 2 67" xfId="8358"/>
    <cellStyle name="Normal 2 2 2 68" xfId="8359"/>
    <cellStyle name="Normal 2 2 2 69" xfId="8360"/>
    <cellStyle name="Normal 2 2 2 7" xfId="8361"/>
    <cellStyle name="Normal 2 2 2 70" xfId="8362"/>
    <cellStyle name="Normal 2 2 2 71" xfId="8363"/>
    <cellStyle name="Normal 2 2 2 72" xfId="8364"/>
    <cellStyle name="Normal 2 2 2 73" xfId="8365"/>
    <cellStyle name="Normal 2 2 2 74" xfId="8366"/>
    <cellStyle name="Normal 2 2 2 75" xfId="8367"/>
    <cellStyle name="Normal 2 2 2 76" xfId="8368"/>
    <cellStyle name="Normal 2 2 2 77" xfId="8369"/>
    <cellStyle name="Normal 2 2 2 78" xfId="8370"/>
    <cellStyle name="Normal 2 2 2 79" xfId="8371"/>
    <cellStyle name="Normal 2 2 2 8" xfId="8372"/>
    <cellStyle name="Normal 2 2 2 80" xfId="8373"/>
    <cellStyle name="Normal 2 2 2 81" xfId="8374"/>
    <cellStyle name="Normal 2 2 2 82" xfId="8375"/>
    <cellStyle name="Normal 2 2 2 83" xfId="8376"/>
    <cellStyle name="Normal 2 2 2 84" xfId="8377"/>
    <cellStyle name="Normal 2 2 2 85" xfId="8378"/>
    <cellStyle name="Normal 2 2 2 86" xfId="8379"/>
    <cellStyle name="Normal 2 2 2 87" xfId="8380"/>
    <cellStyle name="Normal 2 2 2 88" xfId="8381"/>
    <cellStyle name="Normal 2 2 2 89" xfId="8382"/>
    <cellStyle name="Normal 2 2 2 9" xfId="8383"/>
    <cellStyle name="Normal 2 2 2 90" xfId="8384"/>
    <cellStyle name="Normal 2 2 2 91" xfId="8385"/>
    <cellStyle name="Normal 2 2 2_A-April-10 New Revised Meeting Notes of Bgm Cir" xfId="8386"/>
    <cellStyle name="Normal 2 2 20" xfId="8387"/>
    <cellStyle name="Normal 2 2 21" xfId="8388"/>
    <cellStyle name="Normal 2 2 22" xfId="8389"/>
    <cellStyle name="Normal 2 2 23" xfId="8390"/>
    <cellStyle name="Normal 2 2 24" xfId="8391"/>
    <cellStyle name="Normal 2 2 25" xfId="8392"/>
    <cellStyle name="Normal 2 2 26" xfId="8393"/>
    <cellStyle name="Normal 2 2 27" xfId="8394"/>
    <cellStyle name="Normal 2 2 28" xfId="8395"/>
    <cellStyle name="Normal 2 2 29" xfId="8396"/>
    <cellStyle name="Normal 2 2 3" xfId="8397"/>
    <cellStyle name="Normal 2 2 3 2" xfId="8398"/>
    <cellStyle name="Normal 2 2 3 2 2" xfId="13023"/>
    <cellStyle name="Normal 2 2 3 3" xfId="8399"/>
    <cellStyle name="Normal 2 2 3 3 2" xfId="13024"/>
    <cellStyle name="Normal 2 2 3 4" xfId="8400"/>
    <cellStyle name="Normal 2 2 3 5" xfId="13022"/>
    <cellStyle name="Normal 2 2 30" xfId="8401"/>
    <cellStyle name="Normal 2 2 31" xfId="8402"/>
    <cellStyle name="Normal 2 2 32" xfId="8403"/>
    <cellStyle name="Normal 2 2 33" xfId="8404"/>
    <cellStyle name="Normal 2 2 34" xfId="8405"/>
    <cellStyle name="Normal 2 2 35" xfId="8406"/>
    <cellStyle name="Normal 2 2 36" xfId="8407"/>
    <cellStyle name="Normal 2 2 37" xfId="8408"/>
    <cellStyle name="Normal 2 2 38" xfId="8409"/>
    <cellStyle name="Normal 2 2 39" xfId="8410"/>
    <cellStyle name="Normal 2 2 4" xfId="8411"/>
    <cellStyle name="Normal 2 2 4 2" xfId="8412"/>
    <cellStyle name="Normal 2 2 4 2 2" xfId="13026"/>
    <cellStyle name="Normal 2 2 4 3" xfId="8413"/>
    <cellStyle name="Normal 2 2 4 3 2" xfId="13027"/>
    <cellStyle name="Normal 2 2 4 4" xfId="13025"/>
    <cellStyle name="Normal 2 2 40" xfId="8414"/>
    <cellStyle name="Normal 2 2 41" xfId="8415"/>
    <cellStyle name="Normal 2 2 42" xfId="8416"/>
    <cellStyle name="Normal 2 2 43" xfId="8417"/>
    <cellStyle name="Normal 2 2 44" xfId="8418"/>
    <cellStyle name="Normal 2 2 45" xfId="8419"/>
    <cellStyle name="Normal 2 2 46" xfId="8420"/>
    <cellStyle name="Normal 2 2 47" xfId="8421"/>
    <cellStyle name="Normal 2 2 48" xfId="8422"/>
    <cellStyle name="Normal 2 2 49" xfId="8423"/>
    <cellStyle name="Normal 2 2 5" xfId="8424"/>
    <cellStyle name="Normal 2 2 5 2" xfId="8425"/>
    <cellStyle name="Normal 2 2 5 2 2" xfId="13029"/>
    <cellStyle name="Normal 2 2 5 3" xfId="8426"/>
    <cellStyle name="Normal 2 2 5 3 2" xfId="13030"/>
    <cellStyle name="Normal 2 2 5 4" xfId="13028"/>
    <cellStyle name="Normal 2 2 50" xfId="8427"/>
    <cellStyle name="Normal 2 2 51" xfId="8428"/>
    <cellStyle name="Normal 2 2 52" xfId="8429"/>
    <cellStyle name="Normal 2 2 53" xfId="8430"/>
    <cellStyle name="Normal 2 2 54" xfId="8431"/>
    <cellStyle name="Normal 2 2 55" xfId="8432"/>
    <cellStyle name="Normal 2 2 56" xfId="8433"/>
    <cellStyle name="Normal 2 2 57" xfId="8434"/>
    <cellStyle name="Normal 2 2 58" xfId="8435"/>
    <cellStyle name="Normal 2 2 59" xfId="8436"/>
    <cellStyle name="Normal 2 2 6" xfId="8437"/>
    <cellStyle name="Normal 2 2 6 2" xfId="13031"/>
    <cellStyle name="Normal 2 2 60" xfId="8438"/>
    <cellStyle name="Normal 2 2 61" xfId="8439"/>
    <cellStyle name="Normal 2 2 62" xfId="8440"/>
    <cellStyle name="Normal 2 2 63" xfId="8441"/>
    <cellStyle name="Normal 2 2 64" xfId="8442"/>
    <cellStyle name="Normal 2 2 65" xfId="8443"/>
    <cellStyle name="Normal 2 2 66" xfId="8444"/>
    <cellStyle name="Normal 2 2 67" xfId="8445"/>
    <cellStyle name="Normal 2 2 68" xfId="8446"/>
    <cellStyle name="Normal 2 2 69" xfId="8447"/>
    <cellStyle name="Normal 2 2 7" xfId="8448"/>
    <cellStyle name="Normal 2 2 7 2" xfId="13032"/>
    <cellStyle name="Normal 2 2 70" xfId="8449"/>
    <cellStyle name="Normal 2 2 71" xfId="8450"/>
    <cellStyle name="Normal 2 2 72" xfId="8451"/>
    <cellStyle name="Normal 2 2 73" xfId="8452"/>
    <cellStyle name="Normal 2 2 74" xfId="8453"/>
    <cellStyle name="Normal 2 2 75" xfId="8454"/>
    <cellStyle name="Normal 2 2 76" xfId="8455"/>
    <cellStyle name="Normal 2 2 77" xfId="8456"/>
    <cellStyle name="Normal 2 2 78" xfId="8457"/>
    <cellStyle name="Normal 2 2 79" xfId="8458"/>
    <cellStyle name="Normal 2 2 8" xfId="8459"/>
    <cellStyle name="Normal 2 2 8 2" xfId="8460"/>
    <cellStyle name="Normal 2 2 80" xfId="8461"/>
    <cellStyle name="Normal 2 2 81" xfId="8462"/>
    <cellStyle name="Normal 2 2 82" xfId="8463"/>
    <cellStyle name="Normal 2 2 83" xfId="8464"/>
    <cellStyle name="Normal 2 2 84" xfId="8465"/>
    <cellStyle name="Normal 2 2 85" xfId="8466"/>
    <cellStyle name="Normal 2 2 86" xfId="8467"/>
    <cellStyle name="Normal 2 2 87" xfId="8468"/>
    <cellStyle name="Normal 2 2 88" xfId="8469"/>
    <cellStyle name="Normal 2 2 89" xfId="8470"/>
    <cellStyle name="Normal 2 2 9" xfId="8471"/>
    <cellStyle name="Normal 2 2 90" xfId="8472"/>
    <cellStyle name="Normal 2 2 91" xfId="8473"/>
    <cellStyle name="Normal 2 2 92" xfId="8474"/>
    <cellStyle name="Normal 2 2 93" xfId="8475"/>
    <cellStyle name="Normal 2 2 94" xfId="8476"/>
    <cellStyle name="Normal 2 2 95" xfId="8477"/>
    <cellStyle name="Normal 2 2 96" xfId="8478"/>
    <cellStyle name="Normal 2 2 97" xfId="8479"/>
    <cellStyle name="Normal 2 2 98" xfId="8480"/>
    <cellStyle name="Normal 2 2 99" xfId="8481"/>
    <cellStyle name="Normal 2 2_A-April-10 New Revised Meeting Notes of Bgm Cir" xfId="8482"/>
    <cellStyle name="Normal 2 20" xfId="8483"/>
    <cellStyle name="Normal 2 20 2" xfId="13033"/>
    <cellStyle name="Normal 2 21" xfId="8484"/>
    <cellStyle name="Normal 2 21 2" xfId="13034"/>
    <cellStyle name="Normal 2 22" xfId="8485"/>
    <cellStyle name="Normal 2 22 2" xfId="13035"/>
    <cellStyle name="Normal 2 23" xfId="8486"/>
    <cellStyle name="Normal 2 24" xfId="8487"/>
    <cellStyle name="Normal 2 25" xfId="8488"/>
    <cellStyle name="Normal 2 26" xfId="8489"/>
    <cellStyle name="Normal 2 27" xfId="8490"/>
    <cellStyle name="Normal 2 28" xfId="8491"/>
    <cellStyle name="Normal 2 29" xfId="8492"/>
    <cellStyle name="Normal 2 3" xfId="8493"/>
    <cellStyle name="Normal 2 3 10" xfId="8494"/>
    <cellStyle name="Normal 2 3 100" xfId="8495"/>
    <cellStyle name="Normal 2 3 101" xfId="8496"/>
    <cellStyle name="Normal 2 3 102" xfId="8497"/>
    <cellStyle name="Normal 2 3 103" xfId="8498"/>
    <cellStyle name="Normal 2 3 104" xfId="8499"/>
    <cellStyle name="Normal 2 3 105" xfId="8500"/>
    <cellStyle name="Normal 2 3 106" xfId="8501"/>
    <cellStyle name="Normal 2 3 107" xfId="8502"/>
    <cellStyle name="Normal 2 3 108" xfId="8503"/>
    <cellStyle name="Normal 2 3 109" xfId="8504"/>
    <cellStyle name="Normal 2 3 11" xfId="8505"/>
    <cellStyle name="Normal 2 3 110" xfId="8506"/>
    <cellStyle name="Normal 2 3 111" xfId="8507"/>
    <cellStyle name="Normal 2 3 112" xfId="8508"/>
    <cellStyle name="Normal 2 3 113" xfId="8509"/>
    <cellStyle name="Normal 2 3 114" xfId="8510"/>
    <cellStyle name="Normal 2 3 115" xfId="8511"/>
    <cellStyle name="Normal 2 3 116" xfId="8512"/>
    <cellStyle name="Normal 2 3 117" xfId="8513"/>
    <cellStyle name="Normal 2 3 118" xfId="8514"/>
    <cellStyle name="Normal 2 3 119" xfId="8515"/>
    <cellStyle name="Normal 2 3 12" xfId="8516"/>
    <cellStyle name="Normal 2 3 120" xfId="8517"/>
    <cellStyle name="Normal 2 3 121" xfId="8518"/>
    <cellStyle name="Normal 2 3 122" xfId="8519"/>
    <cellStyle name="Normal 2 3 123" xfId="8520"/>
    <cellStyle name="Normal 2 3 124" xfId="8521"/>
    <cellStyle name="Normal 2 3 125" xfId="8522"/>
    <cellStyle name="Normal 2 3 126" xfId="8523"/>
    <cellStyle name="Normal 2 3 127" xfId="8524"/>
    <cellStyle name="Normal 2 3 128" xfId="8525"/>
    <cellStyle name="Normal 2 3 129" xfId="8526"/>
    <cellStyle name="Normal 2 3 13" xfId="8527"/>
    <cellStyle name="Normal 2 3 130" xfId="8528"/>
    <cellStyle name="Normal 2 3 131" xfId="8529"/>
    <cellStyle name="Normal 2 3 132" xfId="8530"/>
    <cellStyle name="Normal 2 3 133" xfId="8531"/>
    <cellStyle name="Normal 2 3 134" xfId="8532"/>
    <cellStyle name="Normal 2 3 135" xfId="13036"/>
    <cellStyle name="Normal 2 3 14" xfId="8533"/>
    <cellStyle name="Normal 2 3 15" xfId="8534"/>
    <cellStyle name="Normal 2 3 16" xfId="8535"/>
    <cellStyle name="Normal 2 3 17" xfId="8536"/>
    <cellStyle name="Normal 2 3 18" xfId="8537"/>
    <cellStyle name="Normal 2 3 19" xfId="8538"/>
    <cellStyle name="Normal 2 3 2" xfId="8539"/>
    <cellStyle name="Normal 2 3 2 2" xfId="13037"/>
    <cellStyle name="Normal 2 3 20" xfId="8540"/>
    <cellStyle name="Normal 2 3 21" xfId="8541"/>
    <cellStyle name="Normal 2 3 22" xfId="8542"/>
    <cellStyle name="Normal 2 3 23" xfId="8543"/>
    <cellStyle name="Normal 2 3 24" xfId="8544"/>
    <cellStyle name="Normal 2 3 25" xfId="8545"/>
    <cellStyle name="Normal 2 3 26" xfId="8546"/>
    <cellStyle name="Normal 2 3 27" xfId="8547"/>
    <cellStyle name="Normal 2 3 28" xfId="8548"/>
    <cellStyle name="Normal 2 3 29" xfId="8549"/>
    <cellStyle name="Normal 2 3 3" xfId="8550"/>
    <cellStyle name="Normal 2 3 3 2" xfId="13038"/>
    <cellStyle name="Normal 2 3 30" xfId="8551"/>
    <cellStyle name="Normal 2 3 31" xfId="8552"/>
    <cellStyle name="Normal 2 3 32" xfId="8553"/>
    <cellStyle name="Normal 2 3 33" xfId="8554"/>
    <cellStyle name="Normal 2 3 34" xfId="8555"/>
    <cellStyle name="Normal 2 3 35" xfId="8556"/>
    <cellStyle name="Normal 2 3 36" xfId="8557"/>
    <cellStyle name="Normal 2 3 37" xfId="8558"/>
    <cellStyle name="Normal 2 3 38" xfId="8559"/>
    <cellStyle name="Normal 2 3 39" xfId="8560"/>
    <cellStyle name="Normal 2 3 4" xfId="8561"/>
    <cellStyle name="Normal 2 3 40" xfId="8562"/>
    <cellStyle name="Normal 2 3 41" xfId="8563"/>
    <cellStyle name="Normal 2 3 42" xfId="8564"/>
    <cellStyle name="Normal 2 3 43" xfId="8565"/>
    <cellStyle name="Normal 2 3 44" xfId="8566"/>
    <cellStyle name="Normal 2 3 45" xfId="8567"/>
    <cellStyle name="Normal 2 3 46" xfId="8568"/>
    <cellStyle name="Normal 2 3 47" xfId="8569"/>
    <cellStyle name="Normal 2 3 48" xfId="8570"/>
    <cellStyle name="Normal 2 3 49" xfId="8571"/>
    <cellStyle name="Normal 2 3 5" xfId="8572"/>
    <cellStyle name="Normal 2 3 50" xfId="8573"/>
    <cellStyle name="Normal 2 3 51" xfId="8574"/>
    <cellStyle name="Normal 2 3 52" xfId="8575"/>
    <cellStyle name="Normal 2 3 53" xfId="8576"/>
    <cellStyle name="Normal 2 3 54" xfId="8577"/>
    <cellStyle name="Normal 2 3 55" xfId="8578"/>
    <cellStyle name="Normal 2 3 56" xfId="8579"/>
    <cellStyle name="Normal 2 3 57" xfId="8580"/>
    <cellStyle name="Normal 2 3 58" xfId="8581"/>
    <cellStyle name="Normal 2 3 59" xfId="8582"/>
    <cellStyle name="Normal 2 3 6" xfId="8583"/>
    <cellStyle name="Normal 2 3 60" xfId="8584"/>
    <cellStyle name="Normal 2 3 61" xfId="8585"/>
    <cellStyle name="Normal 2 3 62" xfId="8586"/>
    <cellStyle name="Normal 2 3 63" xfId="8587"/>
    <cellStyle name="Normal 2 3 64" xfId="8588"/>
    <cellStyle name="Normal 2 3 65" xfId="8589"/>
    <cellStyle name="Normal 2 3 66" xfId="8590"/>
    <cellStyle name="Normal 2 3 67" xfId="8591"/>
    <cellStyle name="Normal 2 3 68" xfId="8592"/>
    <cellStyle name="Normal 2 3 69" xfId="8593"/>
    <cellStyle name="Normal 2 3 7" xfId="8594"/>
    <cellStyle name="Normal 2 3 70" xfId="8595"/>
    <cellStyle name="Normal 2 3 71" xfId="8596"/>
    <cellStyle name="Normal 2 3 72" xfId="8597"/>
    <cellStyle name="Normal 2 3 73" xfId="8598"/>
    <cellStyle name="Normal 2 3 74" xfId="8599"/>
    <cellStyle name="Normal 2 3 75" xfId="8600"/>
    <cellStyle name="Normal 2 3 76" xfId="8601"/>
    <cellStyle name="Normal 2 3 77" xfId="8602"/>
    <cellStyle name="Normal 2 3 78" xfId="8603"/>
    <cellStyle name="Normal 2 3 79" xfId="8604"/>
    <cellStyle name="Normal 2 3 8" xfId="8605"/>
    <cellStyle name="Normal 2 3 80" xfId="8606"/>
    <cellStyle name="Normal 2 3 81" xfId="8607"/>
    <cellStyle name="Normal 2 3 82" xfId="8608"/>
    <cellStyle name="Normal 2 3 83" xfId="8609"/>
    <cellStyle name="Normal 2 3 84" xfId="8610"/>
    <cellStyle name="Normal 2 3 85" xfId="8611"/>
    <cellStyle name="Normal 2 3 86" xfId="8612"/>
    <cellStyle name="Normal 2 3 87" xfId="8613"/>
    <cellStyle name="Normal 2 3 88" xfId="8614"/>
    <cellStyle name="Normal 2 3 89" xfId="8615"/>
    <cellStyle name="Normal 2 3 9" xfId="8616"/>
    <cellStyle name="Normal 2 3 90" xfId="8617"/>
    <cellStyle name="Normal 2 3 91" xfId="8618"/>
    <cellStyle name="Normal 2 3 92" xfId="8619"/>
    <cellStyle name="Normal 2 3 93" xfId="8620"/>
    <cellStyle name="Normal 2 3 94" xfId="8621"/>
    <cellStyle name="Normal 2 3 95" xfId="8622"/>
    <cellStyle name="Normal 2 3 96" xfId="8623"/>
    <cellStyle name="Normal 2 3 97" xfId="8624"/>
    <cellStyle name="Normal 2 3 98" xfId="8625"/>
    <cellStyle name="Normal 2 3 99" xfId="8626"/>
    <cellStyle name="Normal 2 30" xfId="8627"/>
    <cellStyle name="Normal 2 31" xfId="8628"/>
    <cellStyle name="Normal 2 32" xfId="8629"/>
    <cellStyle name="Normal 2 33" xfId="8630"/>
    <cellStyle name="Normal 2 34" xfId="8631"/>
    <cellStyle name="Normal 2 35" xfId="8632"/>
    <cellStyle name="Normal 2 36" xfId="8633"/>
    <cellStyle name="Normal 2 37" xfId="8634"/>
    <cellStyle name="Normal 2 38" xfId="8635"/>
    <cellStyle name="Normal 2 39" xfId="8636"/>
    <cellStyle name="Normal 2 4" xfId="8637"/>
    <cellStyle name="Normal 2 4 10" xfId="8638"/>
    <cellStyle name="Normal 2 4 100" xfId="8639"/>
    <cellStyle name="Normal 2 4 101" xfId="8640"/>
    <cellStyle name="Normal 2 4 102" xfId="8641"/>
    <cellStyle name="Normal 2 4 103" xfId="8642"/>
    <cellStyle name="Normal 2 4 104" xfId="8643"/>
    <cellStyle name="Normal 2 4 105" xfId="8644"/>
    <cellStyle name="Normal 2 4 106" xfId="8645"/>
    <cellStyle name="Normal 2 4 107" xfId="8646"/>
    <cellStyle name="Normal 2 4 108" xfId="8647"/>
    <cellStyle name="Normal 2 4 109" xfId="8648"/>
    <cellStyle name="Normal 2 4 11" xfId="8649"/>
    <cellStyle name="Normal 2 4 110" xfId="8650"/>
    <cellStyle name="Normal 2 4 111" xfId="8651"/>
    <cellStyle name="Normal 2 4 112" xfId="8652"/>
    <cellStyle name="Normal 2 4 113" xfId="8653"/>
    <cellStyle name="Normal 2 4 114" xfId="8654"/>
    <cellStyle name="Normal 2 4 115" xfId="8655"/>
    <cellStyle name="Normal 2 4 116" xfId="8656"/>
    <cellStyle name="Normal 2 4 117" xfId="8657"/>
    <cellStyle name="Normal 2 4 118" xfId="8658"/>
    <cellStyle name="Normal 2 4 119" xfId="8659"/>
    <cellStyle name="Normal 2 4 12" xfId="8660"/>
    <cellStyle name="Normal 2 4 120" xfId="8661"/>
    <cellStyle name="Normal 2 4 121" xfId="8662"/>
    <cellStyle name="Normal 2 4 122" xfId="8663"/>
    <cellStyle name="Normal 2 4 123" xfId="8664"/>
    <cellStyle name="Normal 2 4 124" xfId="8665"/>
    <cellStyle name="Normal 2 4 125" xfId="8666"/>
    <cellStyle name="Normal 2 4 126" xfId="8667"/>
    <cellStyle name="Normal 2 4 127" xfId="8668"/>
    <cellStyle name="Normal 2 4 128" xfId="8669"/>
    <cellStyle name="Normal 2 4 129" xfId="8670"/>
    <cellStyle name="Normal 2 4 13" xfId="8671"/>
    <cellStyle name="Normal 2 4 130" xfId="8672"/>
    <cellStyle name="Normal 2 4 131" xfId="8673"/>
    <cellStyle name="Normal 2 4 132" xfId="8674"/>
    <cellStyle name="Normal 2 4 133" xfId="8675"/>
    <cellStyle name="Normal 2 4 134" xfId="8676"/>
    <cellStyle name="Normal 2 4 135" xfId="8677"/>
    <cellStyle name="Normal 2 4 136" xfId="13039"/>
    <cellStyle name="Normal 2 4 14" xfId="8678"/>
    <cellStyle name="Normal 2 4 15" xfId="8679"/>
    <cellStyle name="Normal 2 4 16" xfId="8680"/>
    <cellStyle name="Normal 2 4 17" xfId="8681"/>
    <cellStyle name="Normal 2 4 18" xfId="8682"/>
    <cellStyle name="Normal 2 4 19" xfId="8683"/>
    <cellStyle name="Normal 2 4 2" xfId="8684"/>
    <cellStyle name="Normal 2 4 2 2" xfId="13040"/>
    <cellStyle name="Normal 2 4 20" xfId="8685"/>
    <cellStyle name="Normal 2 4 21" xfId="8686"/>
    <cellStyle name="Normal 2 4 22" xfId="8687"/>
    <cellStyle name="Normal 2 4 23" xfId="8688"/>
    <cellStyle name="Normal 2 4 24" xfId="8689"/>
    <cellStyle name="Normal 2 4 25" xfId="8690"/>
    <cellStyle name="Normal 2 4 26" xfId="8691"/>
    <cellStyle name="Normal 2 4 27" xfId="8692"/>
    <cellStyle name="Normal 2 4 28" xfId="8693"/>
    <cellStyle name="Normal 2 4 29" xfId="8694"/>
    <cellStyle name="Normal 2 4 3" xfId="8695"/>
    <cellStyle name="Normal 2 4 3 2" xfId="8696"/>
    <cellStyle name="Normal 2 4 3 2 2" xfId="13042"/>
    <cellStyle name="Normal 2 4 3 3" xfId="8697"/>
    <cellStyle name="Normal 2 4 3 3 2" xfId="13043"/>
    <cellStyle name="Normal 2 4 3 4" xfId="13041"/>
    <cellStyle name="Normal 2 4 30" xfId="8698"/>
    <cellStyle name="Normal 2 4 31" xfId="8699"/>
    <cellStyle name="Normal 2 4 32" xfId="8700"/>
    <cellStyle name="Normal 2 4 33" xfId="8701"/>
    <cellStyle name="Normal 2 4 34" xfId="8702"/>
    <cellStyle name="Normal 2 4 35" xfId="8703"/>
    <cellStyle name="Normal 2 4 36" xfId="8704"/>
    <cellStyle name="Normal 2 4 37" xfId="8705"/>
    <cellStyle name="Normal 2 4 38" xfId="8706"/>
    <cellStyle name="Normal 2 4 39" xfId="8707"/>
    <cellStyle name="Normal 2 4 4" xfId="8708"/>
    <cellStyle name="Normal 2 4 4 2" xfId="8709"/>
    <cellStyle name="Normal 2 4 40" xfId="8710"/>
    <cellStyle name="Normal 2 4 41" xfId="8711"/>
    <cellStyle name="Normal 2 4 42" xfId="8712"/>
    <cellStyle name="Normal 2 4 43" xfId="8713"/>
    <cellStyle name="Normal 2 4 44" xfId="8714"/>
    <cellStyle name="Normal 2 4 45" xfId="8715"/>
    <cellStyle name="Normal 2 4 46" xfId="8716"/>
    <cellStyle name="Normal 2 4 47" xfId="8717"/>
    <cellStyle name="Normal 2 4 48" xfId="8718"/>
    <cellStyle name="Normal 2 4 49" xfId="8719"/>
    <cellStyle name="Normal 2 4 5" xfId="8720"/>
    <cellStyle name="Normal 2 4 50" xfId="8721"/>
    <cellStyle name="Normal 2 4 51" xfId="8722"/>
    <cellStyle name="Normal 2 4 52" xfId="8723"/>
    <cellStyle name="Normal 2 4 53" xfId="8724"/>
    <cellStyle name="Normal 2 4 54" xfId="8725"/>
    <cellStyle name="Normal 2 4 55" xfId="8726"/>
    <cellStyle name="Normal 2 4 56" xfId="8727"/>
    <cellStyle name="Normal 2 4 57" xfId="8728"/>
    <cellStyle name="Normal 2 4 58" xfId="8729"/>
    <cellStyle name="Normal 2 4 59" xfId="8730"/>
    <cellStyle name="Normal 2 4 6" xfId="8731"/>
    <cellStyle name="Normal 2 4 60" xfId="8732"/>
    <cellStyle name="Normal 2 4 61" xfId="8733"/>
    <cellStyle name="Normal 2 4 62" xfId="8734"/>
    <cellStyle name="Normal 2 4 63" xfId="8735"/>
    <cellStyle name="Normal 2 4 64" xfId="8736"/>
    <cellStyle name="Normal 2 4 65" xfId="8737"/>
    <cellStyle name="Normal 2 4 66" xfId="8738"/>
    <cellStyle name="Normal 2 4 67" xfId="8739"/>
    <cellStyle name="Normal 2 4 68" xfId="8740"/>
    <cellStyle name="Normal 2 4 69" xfId="8741"/>
    <cellStyle name="Normal 2 4 7" xfId="8742"/>
    <cellStyle name="Normal 2 4 70" xfId="8743"/>
    <cellStyle name="Normal 2 4 71" xfId="8744"/>
    <cellStyle name="Normal 2 4 72" xfId="8745"/>
    <cellStyle name="Normal 2 4 73" xfId="8746"/>
    <cellStyle name="Normal 2 4 74" xfId="8747"/>
    <cellStyle name="Normal 2 4 75" xfId="8748"/>
    <cellStyle name="Normal 2 4 76" xfId="8749"/>
    <cellStyle name="Normal 2 4 77" xfId="8750"/>
    <cellStyle name="Normal 2 4 78" xfId="8751"/>
    <cellStyle name="Normal 2 4 79" xfId="8752"/>
    <cellStyle name="Normal 2 4 8" xfId="8753"/>
    <cellStyle name="Normal 2 4 80" xfId="8754"/>
    <cellStyle name="Normal 2 4 81" xfId="8755"/>
    <cellStyle name="Normal 2 4 82" xfId="8756"/>
    <cellStyle name="Normal 2 4 83" xfId="8757"/>
    <cellStyle name="Normal 2 4 84" xfId="8758"/>
    <cellStyle name="Normal 2 4 85" xfId="8759"/>
    <cellStyle name="Normal 2 4 86" xfId="8760"/>
    <cellStyle name="Normal 2 4 87" xfId="8761"/>
    <cellStyle name="Normal 2 4 88" xfId="8762"/>
    <cellStyle name="Normal 2 4 89" xfId="8763"/>
    <cellStyle name="Normal 2 4 9" xfId="8764"/>
    <cellStyle name="Normal 2 4 90" xfId="8765"/>
    <cellStyle name="Normal 2 4 91" xfId="8766"/>
    <cellStyle name="Normal 2 4 92" xfId="8767"/>
    <cellStyle name="Normal 2 4 93" xfId="8768"/>
    <cellStyle name="Normal 2 4 94" xfId="8769"/>
    <cellStyle name="Normal 2 4 95" xfId="8770"/>
    <cellStyle name="Normal 2 4 96" xfId="8771"/>
    <cellStyle name="Normal 2 4 97" xfId="8772"/>
    <cellStyle name="Normal 2 4 98" xfId="8773"/>
    <cellStyle name="Normal 2 4 99" xfId="8774"/>
    <cellStyle name="Normal 2 40" xfId="8775"/>
    <cellStyle name="Normal 2 41" xfId="8776"/>
    <cellStyle name="Normal 2 42" xfId="8777"/>
    <cellStyle name="Normal 2 43" xfId="8778"/>
    <cellStyle name="Normal 2 44" xfId="8779"/>
    <cellStyle name="Normal 2 45" xfId="8780"/>
    <cellStyle name="Normal 2 46" xfId="8781"/>
    <cellStyle name="Normal 2 47" xfId="8782"/>
    <cellStyle name="Normal 2 48" xfId="8783"/>
    <cellStyle name="Normal 2 49" xfId="8784"/>
    <cellStyle name="Normal 2 5" xfId="8785"/>
    <cellStyle name="Normal 2 5 10" xfId="8786"/>
    <cellStyle name="Normal 2 5 100" xfId="8787"/>
    <cellStyle name="Normal 2 5 101" xfId="8788"/>
    <cellStyle name="Normal 2 5 102" xfId="8789"/>
    <cellStyle name="Normal 2 5 103" xfId="8790"/>
    <cellStyle name="Normal 2 5 104" xfId="8791"/>
    <cellStyle name="Normal 2 5 105" xfId="8792"/>
    <cellStyle name="Normal 2 5 106" xfId="8793"/>
    <cellStyle name="Normal 2 5 107" xfId="8794"/>
    <cellStyle name="Normal 2 5 108" xfId="8795"/>
    <cellStyle name="Normal 2 5 109" xfId="8796"/>
    <cellStyle name="Normal 2 5 11" xfId="8797"/>
    <cellStyle name="Normal 2 5 110" xfId="8798"/>
    <cellStyle name="Normal 2 5 111" xfId="8799"/>
    <cellStyle name="Normal 2 5 112" xfId="8800"/>
    <cellStyle name="Normal 2 5 113" xfId="8801"/>
    <cellStyle name="Normal 2 5 114" xfId="8802"/>
    <cellStyle name="Normal 2 5 115" xfId="8803"/>
    <cellStyle name="Normal 2 5 116" xfId="8804"/>
    <cellStyle name="Normal 2 5 117" xfId="8805"/>
    <cellStyle name="Normal 2 5 118" xfId="8806"/>
    <cellStyle name="Normal 2 5 119" xfId="8807"/>
    <cellStyle name="Normal 2 5 12" xfId="8808"/>
    <cellStyle name="Normal 2 5 120" xfId="8809"/>
    <cellStyle name="Normal 2 5 121" xfId="8810"/>
    <cellStyle name="Normal 2 5 122" xfId="8811"/>
    <cellStyle name="Normal 2 5 123" xfId="8812"/>
    <cellStyle name="Normal 2 5 124" xfId="8813"/>
    <cellStyle name="Normal 2 5 125" xfId="8814"/>
    <cellStyle name="Normal 2 5 126" xfId="8815"/>
    <cellStyle name="Normal 2 5 127" xfId="8816"/>
    <cellStyle name="Normal 2 5 128" xfId="8817"/>
    <cellStyle name="Normal 2 5 129" xfId="8818"/>
    <cellStyle name="Normal 2 5 13" xfId="8819"/>
    <cellStyle name="Normal 2 5 130" xfId="8820"/>
    <cellStyle name="Normal 2 5 131" xfId="8821"/>
    <cellStyle name="Normal 2 5 132" xfId="8822"/>
    <cellStyle name="Normal 2 5 133" xfId="8823"/>
    <cellStyle name="Normal 2 5 134" xfId="13044"/>
    <cellStyle name="Normal 2 5 14" xfId="8824"/>
    <cellStyle name="Normal 2 5 15" xfId="8825"/>
    <cellStyle name="Normal 2 5 16" xfId="8826"/>
    <cellStyle name="Normal 2 5 17" xfId="8827"/>
    <cellStyle name="Normal 2 5 18" xfId="8828"/>
    <cellStyle name="Normal 2 5 19" xfId="8829"/>
    <cellStyle name="Normal 2 5 2" xfId="8830"/>
    <cellStyle name="Normal 2 5 20" xfId="8831"/>
    <cellStyle name="Normal 2 5 21" xfId="8832"/>
    <cellStyle name="Normal 2 5 22" xfId="8833"/>
    <cellStyle name="Normal 2 5 23" xfId="8834"/>
    <cellStyle name="Normal 2 5 24" xfId="8835"/>
    <cellStyle name="Normal 2 5 25" xfId="8836"/>
    <cellStyle name="Normal 2 5 26" xfId="8837"/>
    <cellStyle name="Normal 2 5 27" xfId="8838"/>
    <cellStyle name="Normal 2 5 28" xfId="8839"/>
    <cellStyle name="Normal 2 5 29" xfId="8840"/>
    <cellStyle name="Normal 2 5 3" xfId="8841"/>
    <cellStyle name="Normal 2 5 30" xfId="8842"/>
    <cellStyle name="Normal 2 5 31" xfId="8843"/>
    <cellStyle name="Normal 2 5 32" xfId="8844"/>
    <cellStyle name="Normal 2 5 33" xfId="8845"/>
    <cellStyle name="Normal 2 5 34" xfId="8846"/>
    <cellStyle name="Normal 2 5 35" xfId="8847"/>
    <cellStyle name="Normal 2 5 36" xfId="8848"/>
    <cellStyle name="Normal 2 5 37" xfId="8849"/>
    <cellStyle name="Normal 2 5 38" xfId="8850"/>
    <cellStyle name="Normal 2 5 39" xfId="8851"/>
    <cellStyle name="Normal 2 5 4" xfId="8852"/>
    <cellStyle name="Normal 2 5 40" xfId="8853"/>
    <cellStyle name="Normal 2 5 41" xfId="8854"/>
    <cellStyle name="Normal 2 5 42" xfId="8855"/>
    <cellStyle name="Normal 2 5 43" xfId="8856"/>
    <cellStyle name="Normal 2 5 44" xfId="8857"/>
    <cellStyle name="Normal 2 5 45" xfId="8858"/>
    <cellStyle name="Normal 2 5 46" xfId="8859"/>
    <cellStyle name="Normal 2 5 47" xfId="8860"/>
    <cellStyle name="Normal 2 5 48" xfId="8861"/>
    <cellStyle name="Normal 2 5 49" xfId="8862"/>
    <cellStyle name="Normal 2 5 5" xfId="8863"/>
    <cellStyle name="Normal 2 5 50" xfId="8864"/>
    <cellStyle name="Normal 2 5 51" xfId="8865"/>
    <cellStyle name="Normal 2 5 52" xfId="8866"/>
    <cellStyle name="Normal 2 5 53" xfId="8867"/>
    <cellStyle name="Normal 2 5 54" xfId="8868"/>
    <cellStyle name="Normal 2 5 55" xfId="8869"/>
    <cellStyle name="Normal 2 5 56" xfId="8870"/>
    <cellStyle name="Normal 2 5 57" xfId="8871"/>
    <cellStyle name="Normal 2 5 58" xfId="8872"/>
    <cellStyle name="Normal 2 5 59" xfId="8873"/>
    <cellStyle name="Normal 2 5 6" xfId="8874"/>
    <cellStyle name="Normal 2 5 60" xfId="8875"/>
    <cellStyle name="Normal 2 5 61" xfId="8876"/>
    <cellStyle name="Normal 2 5 62" xfId="8877"/>
    <cellStyle name="Normal 2 5 63" xfId="8878"/>
    <cellStyle name="Normal 2 5 64" xfId="8879"/>
    <cellStyle name="Normal 2 5 65" xfId="8880"/>
    <cellStyle name="Normal 2 5 66" xfId="8881"/>
    <cellStyle name="Normal 2 5 67" xfId="8882"/>
    <cellStyle name="Normal 2 5 68" xfId="8883"/>
    <cellStyle name="Normal 2 5 69" xfId="8884"/>
    <cellStyle name="Normal 2 5 7" xfId="8885"/>
    <cellStyle name="Normal 2 5 70" xfId="8886"/>
    <cellStyle name="Normal 2 5 71" xfId="8887"/>
    <cellStyle name="Normal 2 5 72" xfId="8888"/>
    <cellStyle name="Normal 2 5 73" xfId="8889"/>
    <cellStyle name="Normal 2 5 74" xfId="8890"/>
    <cellStyle name="Normal 2 5 75" xfId="8891"/>
    <cellStyle name="Normal 2 5 76" xfId="8892"/>
    <cellStyle name="Normal 2 5 77" xfId="8893"/>
    <cellStyle name="Normal 2 5 78" xfId="8894"/>
    <cellStyle name="Normal 2 5 79" xfId="8895"/>
    <cellStyle name="Normal 2 5 8" xfId="8896"/>
    <cellStyle name="Normal 2 5 80" xfId="8897"/>
    <cellStyle name="Normal 2 5 81" xfId="8898"/>
    <cellStyle name="Normal 2 5 82" xfId="8899"/>
    <cellStyle name="Normal 2 5 83" xfId="8900"/>
    <cellStyle name="Normal 2 5 84" xfId="8901"/>
    <cellStyle name="Normal 2 5 85" xfId="8902"/>
    <cellStyle name="Normal 2 5 86" xfId="8903"/>
    <cellStyle name="Normal 2 5 87" xfId="8904"/>
    <cellStyle name="Normal 2 5 88" xfId="8905"/>
    <cellStyle name="Normal 2 5 89" xfId="8906"/>
    <cellStyle name="Normal 2 5 9" xfId="8907"/>
    <cellStyle name="Normal 2 5 90" xfId="8908"/>
    <cellStyle name="Normal 2 5 91" xfId="8909"/>
    <cellStyle name="Normal 2 5 92" xfId="8910"/>
    <cellStyle name="Normal 2 5 93" xfId="8911"/>
    <cellStyle name="Normal 2 5 94" xfId="8912"/>
    <cellStyle name="Normal 2 5 95" xfId="8913"/>
    <cellStyle name="Normal 2 5 96" xfId="8914"/>
    <cellStyle name="Normal 2 5 97" xfId="8915"/>
    <cellStyle name="Normal 2 5 98" xfId="8916"/>
    <cellStyle name="Normal 2 5 99" xfId="8917"/>
    <cellStyle name="Normal 2 50" xfId="8918"/>
    <cellStyle name="Normal 2 51" xfId="8919"/>
    <cellStyle name="Normal 2 52" xfId="8920"/>
    <cellStyle name="Normal 2 53" xfId="8921"/>
    <cellStyle name="Normal 2 54" xfId="8922"/>
    <cellStyle name="Normal 2 55" xfId="8923"/>
    <cellStyle name="Normal 2 56" xfId="8924"/>
    <cellStyle name="Normal 2 57" xfId="8925"/>
    <cellStyle name="Normal 2 58" xfId="8926"/>
    <cellStyle name="Normal 2 59" xfId="8927"/>
    <cellStyle name="Normal 2 6" xfId="8928"/>
    <cellStyle name="Normal 2 6 10" xfId="8929"/>
    <cellStyle name="Normal 2 6 100" xfId="8930"/>
    <cellStyle name="Normal 2 6 101" xfId="8931"/>
    <cellStyle name="Normal 2 6 102" xfId="8932"/>
    <cellStyle name="Normal 2 6 103" xfId="8933"/>
    <cellStyle name="Normal 2 6 104" xfId="8934"/>
    <cellStyle name="Normal 2 6 105" xfId="8935"/>
    <cellStyle name="Normal 2 6 106" xfId="8936"/>
    <cellStyle name="Normal 2 6 107" xfId="8937"/>
    <cellStyle name="Normal 2 6 108" xfId="8938"/>
    <cellStyle name="Normal 2 6 109" xfId="8939"/>
    <cellStyle name="Normal 2 6 11" xfId="8940"/>
    <cellStyle name="Normal 2 6 110" xfId="8941"/>
    <cellStyle name="Normal 2 6 111" xfId="8942"/>
    <cellStyle name="Normal 2 6 112" xfId="8943"/>
    <cellStyle name="Normal 2 6 113" xfId="8944"/>
    <cellStyle name="Normal 2 6 114" xfId="8945"/>
    <cellStyle name="Normal 2 6 115" xfId="8946"/>
    <cellStyle name="Normal 2 6 116" xfId="8947"/>
    <cellStyle name="Normal 2 6 117" xfId="8948"/>
    <cellStyle name="Normal 2 6 118" xfId="8949"/>
    <cellStyle name="Normal 2 6 119" xfId="8950"/>
    <cellStyle name="Normal 2 6 12" xfId="8951"/>
    <cellStyle name="Normal 2 6 120" xfId="8952"/>
    <cellStyle name="Normal 2 6 121" xfId="8953"/>
    <cellStyle name="Normal 2 6 122" xfId="8954"/>
    <cellStyle name="Normal 2 6 123" xfId="8955"/>
    <cellStyle name="Normal 2 6 124" xfId="8956"/>
    <cellStyle name="Normal 2 6 125" xfId="8957"/>
    <cellStyle name="Normal 2 6 126" xfId="8958"/>
    <cellStyle name="Normal 2 6 127" xfId="8959"/>
    <cellStyle name="Normal 2 6 128" xfId="8960"/>
    <cellStyle name="Normal 2 6 129" xfId="8961"/>
    <cellStyle name="Normal 2 6 13" xfId="8962"/>
    <cellStyle name="Normal 2 6 130" xfId="8963"/>
    <cellStyle name="Normal 2 6 131" xfId="8964"/>
    <cellStyle name="Normal 2 6 132" xfId="8965"/>
    <cellStyle name="Normal 2 6 133" xfId="8966"/>
    <cellStyle name="Normal 2 6 134" xfId="13045"/>
    <cellStyle name="Normal 2 6 14" xfId="8967"/>
    <cellStyle name="Normal 2 6 15" xfId="8968"/>
    <cellStyle name="Normal 2 6 16" xfId="8969"/>
    <cellStyle name="Normal 2 6 17" xfId="8970"/>
    <cellStyle name="Normal 2 6 18" xfId="8971"/>
    <cellStyle name="Normal 2 6 19" xfId="8972"/>
    <cellStyle name="Normal 2 6 2" xfId="8973"/>
    <cellStyle name="Normal 2 6 2 2" xfId="8974"/>
    <cellStyle name="Normal 2 6 20" xfId="8975"/>
    <cellStyle name="Normal 2 6 21" xfId="8976"/>
    <cellStyle name="Normal 2 6 22" xfId="8977"/>
    <cellStyle name="Normal 2 6 23" xfId="8978"/>
    <cellStyle name="Normal 2 6 24" xfId="8979"/>
    <cellStyle name="Normal 2 6 25" xfId="8980"/>
    <cellStyle name="Normal 2 6 26" xfId="8981"/>
    <cellStyle name="Normal 2 6 27" xfId="8982"/>
    <cellStyle name="Normal 2 6 28" xfId="8983"/>
    <cellStyle name="Normal 2 6 29" xfId="8984"/>
    <cellStyle name="Normal 2 6 3" xfId="8985"/>
    <cellStyle name="Normal 2 6 30" xfId="8986"/>
    <cellStyle name="Normal 2 6 31" xfId="8987"/>
    <cellStyle name="Normal 2 6 32" xfId="8988"/>
    <cellStyle name="Normal 2 6 33" xfId="8989"/>
    <cellStyle name="Normal 2 6 34" xfId="8990"/>
    <cellStyle name="Normal 2 6 35" xfId="8991"/>
    <cellStyle name="Normal 2 6 36" xfId="8992"/>
    <cellStyle name="Normal 2 6 37" xfId="8993"/>
    <cellStyle name="Normal 2 6 38" xfId="8994"/>
    <cellStyle name="Normal 2 6 39" xfId="8995"/>
    <cellStyle name="Normal 2 6 4" xfId="8996"/>
    <cellStyle name="Normal 2 6 40" xfId="8997"/>
    <cellStyle name="Normal 2 6 41" xfId="8998"/>
    <cellStyle name="Normal 2 6 42" xfId="8999"/>
    <cellStyle name="Normal 2 6 43" xfId="9000"/>
    <cellStyle name="Normal 2 6 44" xfId="9001"/>
    <cellStyle name="Normal 2 6 45" xfId="9002"/>
    <cellStyle name="Normal 2 6 46" xfId="9003"/>
    <cellStyle name="Normal 2 6 47" xfId="9004"/>
    <cellStyle name="Normal 2 6 48" xfId="9005"/>
    <cellStyle name="Normal 2 6 49" xfId="9006"/>
    <cellStyle name="Normal 2 6 5" xfId="9007"/>
    <cellStyle name="Normal 2 6 50" xfId="9008"/>
    <cellStyle name="Normal 2 6 51" xfId="9009"/>
    <cellStyle name="Normal 2 6 52" xfId="9010"/>
    <cellStyle name="Normal 2 6 53" xfId="9011"/>
    <cellStyle name="Normal 2 6 54" xfId="9012"/>
    <cellStyle name="Normal 2 6 55" xfId="9013"/>
    <cellStyle name="Normal 2 6 56" xfId="9014"/>
    <cellStyle name="Normal 2 6 57" xfId="9015"/>
    <cellStyle name="Normal 2 6 58" xfId="9016"/>
    <cellStyle name="Normal 2 6 59" xfId="9017"/>
    <cellStyle name="Normal 2 6 6" xfId="9018"/>
    <cellStyle name="Normal 2 6 60" xfId="9019"/>
    <cellStyle name="Normal 2 6 61" xfId="9020"/>
    <cellStyle name="Normal 2 6 62" xfId="9021"/>
    <cellStyle name="Normal 2 6 63" xfId="9022"/>
    <cellStyle name="Normal 2 6 64" xfId="9023"/>
    <cellStyle name="Normal 2 6 65" xfId="9024"/>
    <cellStyle name="Normal 2 6 66" xfId="9025"/>
    <cellStyle name="Normal 2 6 67" xfId="9026"/>
    <cellStyle name="Normal 2 6 68" xfId="9027"/>
    <cellStyle name="Normal 2 6 69" xfId="9028"/>
    <cellStyle name="Normal 2 6 7" xfId="9029"/>
    <cellStyle name="Normal 2 6 70" xfId="9030"/>
    <cellStyle name="Normal 2 6 71" xfId="9031"/>
    <cellStyle name="Normal 2 6 72" xfId="9032"/>
    <cellStyle name="Normal 2 6 73" xfId="9033"/>
    <cellStyle name="Normal 2 6 74" xfId="9034"/>
    <cellStyle name="Normal 2 6 75" xfId="9035"/>
    <cellStyle name="Normal 2 6 76" xfId="9036"/>
    <cellStyle name="Normal 2 6 77" xfId="9037"/>
    <cellStyle name="Normal 2 6 78" xfId="9038"/>
    <cellStyle name="Normal 2 6 79" xfId="9039"/>
    <cellStyle name="Normal 2 6 8" xfId="9040"/>
    <cellStyle name="Normal 2 6 80" xfId="9041"/>
    <cellStyle name="Normal 2 6 81" xfId="9042"/>
    <cellStyle name="Normal 2 6 82" xfId="9043"/>
    <cellStyle name="Normal 2 6 83" xfId="9044"/>
    <cellStyle name="Normal 2 6 84" xfId="9045"/>
    <cellStyle name="Normal 2 6 85" xfId="9046"/>
    <cellStyle name="Normal 2 6 86" xfId="9047"/>
    <cellStyle name="Normal 2 6 87" xfId="9048"/>
    <cellStyle name="Normal 2 6 88" xfId="9049"/>
    <cellStyle name="Normal 2 6 89" xfId="9050"/>
    <cellStyle name="Normal 2 6 9" xfId="9051"/>
    <cellStyle name="Normal 2 6 90" xfId="9052"/>
    <cellStyle name="Normal 2 6 91" xfId="9053"/>
    <cellStyle name="Normal 2 6 92" xfId="9054"/>
    <cellStyle name="Normal 2 6 93" xfId="9055"/>
    <cellStyle name="Normal 2 6 94" xfId="9056"/>
    <cellStyle name="Normal 2 6 95" xfId="9057"/>
    <cellStyle name="Normal 2 6 96" xfId="9058"/>
    <cellStyle name="Normal 2 6 97" xfId="9059"/>
    <cellStyle name="Normal 2 6 98" xfId="9060"/>
    <cellStyle name="Normal 2 6 99" xfId="9061"/>
    <cellStyle name="Normal 2 60" xfId="9062"/>
    <cellStyle name="Normal 2 61" xfId="9063"/>
    <cellStyle name="Normal 2 62" xfId="9064"/>
    <cellStyle name="Normal 2 63" xfId="9065"/>
    <cellStyle name="Normal 2 64" xfId="9066"/>
    <cellStyle name="Normal 2 65" xfId="9067"/>
    <cellStyle name="Normal 2 66" xfId="9068"/>
    <cellStyle name="Normal 2 67" xfId="9069"/>
    <cellStyle name="Normal 2 68" xfId="9070"/>
    <cellStyle name="Normal 2 69" xfId="9071"/>
    <cellStyle name="Normal 2 7" xfId="9072"/>
    <cellStyle name="Normal 2 7 10" xfId="9073"/>
    <cellStyle name="Normal 2 7 100" xfId="9074"/>
    <cellStyle name="Normal 2 7 101" xfId="9075"/>
    <cellStyle name="Normal 2 7 102" xfId="9076"/>
    <cellStyle name="Normal 2 7 103" xfId="9077"/>
    <cellStyle name="Normal 2 7 104" xfId="9078"/>
    <cellStyle name="Normal 2 7 105" xfId="9079"/>
    <cellStyle name="Normal 2 7 106" xfId="9080"/>
    <cellStyle name="Normal 2 7 107" xfId="9081"/>
    <cellStyle name="Normal 2 7 108" xfId="9082"/>
    <cellStyle name="Normal 2 7 109" xfId="9083"/>
    <cellStyle name="Normal 2 7 11" xfId="9084"/>
    <cellStyle name="Normal 2 7 110" xfId="9085"/>
    <cellStyle name="Normal 2 7 111" xfId="9086"/>
    <cellStyle name="Normal 2 7 112" xfId="9087"/>
    <cellStyle name="Normal 2 7 113" xfId="9088"/>
    <cellStyle name="Normal 2 7 114" xfId="9089"/>
    <cellStyle name="Normal 2 7 115" xfId="9090"/>
    <cellStyle name="Normal 2 7 116" xfId="9091"/>
    <cellStyle name="Normal 2 7 117" xfId="9092"/>
    <cellStyle name="Normal 2 7 118" xfId="9093"/>
    <cellStyle name="Normal 2 7 119" xfId="9094"/>
    <cellStyle name="Normal 2 7 12" xfId="9095"/>
    <cellStyle name="Normal 2 7 120" xfId="9096"/>
    <cellStyle name="Normal 2 7 121" xfId="9097"/>
    <cellStyle name="Normal 2 7 122" xfId="9098"/>
    <cellStyle name="Normal 2 7 123" xfId="9099"/>
    <cellStyle name="Normal 2 7 124" xfId="9100"/>
    <cellStyle name="Normal 2 7 125" xfId="9101"/>
    <cellStyle name="Normal 2 7 126" xfId="9102"/>
    <cellStyle name="Normal 2 7 127" xfId="9103"/>
    <cellStyle name="Normal 2 7 128" xfId="9104"/>
    <cellStyle name="Normal 2 7 129" xfId="9105"/>
    <cellStyle name="Normal 2 7 13" xfId="9106"/>
    <cellStyle name="Normal 2 7 130" xfId="9107"/>
    <cellStyle name="Normal 2 7 131" xfId="9108"/>
    <cellStyle name="Normal 2 7 132" xfId="9109"/>
    <cellStyle name="Normal 2 7 133" xfId="9110"/>
    <cellStyle name="Normal 2 7 134" xfId="9111"/>
    <cellStyle name="Normal 2 7 135" xfId="9112"/>
    <cellStyle name="Normal 2 7 14" xfId="9113"/>
    <cellStyle name="Normal 2 7 15" xfId="9114"/>
    <cellStyle name="Normal 2 7 16" xfId="9115"/>
    <cellStyle name="Normal 2 7 17" xfId="9116"/>
    <cellStyle name="Normal 2 7 18" xfId="9117"/>
    <cellStyle name="Normal 2 7 19" xfId="9118"/>
    <cellStyle name="Normal 2 7 2" xfId="9119"/>
    <cellStyle name="Normal 2 7 20" xfId="9120"/>
    <cellStyle name="Normal 2 7 21" xfId="9121"/>
    <cellStyle name="Normal 2 7 22" xfId="9122"/>
    <cellStyle name="Normal 2 7 23" xfId="9123"/>
    <cellStyle name="Normal 2 7 24" xfId="9124"/>
    <cellStyle name="Normal 2 7 25" xfId="9125"/>
    <cellStyle name="Normal 2 7 26" xfId="9126"/>
    <cellStyle name="Normal 2 7 27" xfId="9127"/>
    <cellStyle name="Normal 2 7 28" xfId="9128"/>
    <cellStyle name="Normal 2 7 29" xfId="9129"/>
    <cellStyle name="Normal 2 7 3" xfId="9130"/>
    <cellStyle name="Normal 2 7 3 2" xfId="9131"/>
    <cellStyle name="Normal 2 7 30" xfId="9132"/>
    <cellStyle name="Normal 2 7 31" xfId="9133"/>
    <cellStyle name="Normal 2 7 32" xfId="9134"/>
    <cellStyle name="Normal 2 7 33" xfId="9135"/>
    <cellStyle name="Normal 2 7 34" xfId="9136"/>
    <cellStyle name="Normal 2 7 35" xfId="9137"/>
    <cellStyle name="Normal 2 7 36" xfId="9138"/>
    <cellStyle name="Normal 2 7 37" xfId="9139"/>
    <cellStyle name="Normal 2 7 38" xfId="9140"/>
    <cellStyle name="Normal 2 7 39" xfId="9141"/>
    <cellStyle name="Normal 2 7 4" xfId="9142"/>
    <cellStyle name="Normal 2 7 40" xfId="9143"/>
    <cellStyle name="Normal 2 7 41" xfId="9144"/>
    <cellStyle name="Normal 2 7 42" xfId="9145"/>
    <cellStyle name="Normal 2 7 43" xfId="9146"/>
    <cellStyle name="Normal 2 7 44" xfId="9147"/>
    <cellStyle name="Normal 2 7 45" xfId="9148"/>
    <cellStyle name="Normal 2 7 46" xfId="9149"/>
    <cellStyle name="Normal 2 7 47" xfId="9150"/>
    <cellStyle name="Normal 2 7 48" xfId="9151"/>
    <cellStyle name="Normal 2 7 49" xfId="9152"/>
    <cellStyle name="Normal 2 7 5" xfId="9153"/>
    <cellStyle name="Normal 2 7 50" xfId="9154"/>
    <cellStyle name="Normal 2 7 51" xfId="9155"/>
    <cellStyle name="Normal 2 7 52" xfId="9156"/>
    <cellStyle name="Normal 2 7 53" xfId="9157"/>
    <cellStyle name="Normal 2 7 54" xfId="9158"/>
    <cellStyle name="Normal 2 7 55" xfId="9159"/>
    <cellStyle name="Normal 2 7 56" xfId="9160"/>
    <cellStyle name="Normal 2 7 57" xfId="9161"/>
    <cellStyle name="Normal 2 7 58" xfId="9162"/>
    <cellStyle name="Normal 2 7 59" xfId="9163"/>
    <cellStyle name="Normal 2 7 6" xfId="9164"/>
    <cellStyle name="Normal 2 7 60" xfId="9165"/>
    <cellStyle name="Normal 2 7 61" xfId="9166"/>
    <cellStyle name="Normal 2 7 62" xfId="9167"/>
    <cellStyle name="Normal 2 7 63" xfId="9168"/>
    <cellStyle name="Normal 2 7 64" xfId="9169"/>
    <cellStyle name="Normal 2 7 65" xfId="9170"/>
    <cellStyle name="Normal 2 7 66" xfId="9171"/>
    <cellStyle name="Normal 2 7 67" xfId="9172"/>
    <cellStyle name="Normal 2 7 68" xfId="9173"/>
    <cellStyle name="Normal 2 7 69" xfId="9174"/>
    <cellStyle name="Normal 2 7 7" xfId="9175"/>
    <cellStyle name="Normal 2 7 70" xfId="9176"/>
    <cellStyle name="Normal 2 7 71" xfId="9177"/>
    <cellStyle name="Normal 2 7 72" xfId="9178"/>
    <cellStyle name="Normal 2 7 73" xfId="9179"/>
    <cellStyle name="Normal 2 7 74" xfId="9180"/>
    <cellStyle name="Normal 2 7 75" xfId="9181"/>
    <cellStyle name="Normal 2 7 76" xfId="9182"/>
    <cellStyle name="Normal 2 7 77" xfId="9183"/>
    <cellStyle name="Normal 2 7 78" xfId="9184"/>
    <cellStyle name="Normal 2 7 79" xfId="9185"/>
    <cellStyle name="Normal 2 7 8" xfId="9186"/>
    <cellStyle name="Normal 2 7 80" xfId="9187"/>
    <cellStyle name="Normal 2 7 81" xfId="9188"/>
    <cellStyle name="Normal 2 7 82" xfId="9189"/>
    <cellStyle name="Normal 2 7 83" xfId="9190"/>
    <cellStyle name="Normal 2 7 84" xfId="9191"/>
    <cellStyle name="Normal 2 7 85" xfId="9192"/>
    <cellStyle name="Normal 2 7 86" xfId="9193"/>
    <cellStyle name="Normal 2 7 87" xfId="9194"/>
    <cellStyle name="Normal 2 7 88" xfId="9195"/>
    <cellStyle name="Normal 2 7 89" xfId="9196"/>
    <cellStyle name="Normal 2 7 9" xfId="9197"/>
    <cellStyle name="Normal 2 7 90" xfId="9198"/>
    <cellStyle name="Normal 2 7 91" xfId="9199"/>
    <cellStyle name="Normal 2 7 92" xfId="9200"/>
    <cellStyle name="Normal 2 7 93" xfId="9201"/>
    <cellStyle name="Normal 2 7 94" xfId="9202"/>
    <cellStyle name="Normal 2 7 95" xfId="9203"/>
    <cellStyle name="Normal 2 7 96" xfId="9204"/>
    <cellStyle name="Normal 2 7 97" xfId="9205"/>
    <cellStyle name="Normal 2 7 98" xfId="9206"/>
    <cellStyle name="Normal 2 7 99" xfId="9207"/>
    <cellStyle name="Normal 2 70" xfId="9208"/>
    <cellStyle name="Normal 2 71" xfId="9209"/>
    <cellStyle name="Normal 2 72" xfId="9210"/>
    <cellStyle name="Normal 2 73" xfId="9211"/>
    <cellStyle name="Normal 2 74" xfId="9212"/>
    <cellStyle name="Normal 2 75" xfId="9213"/>
    <cellStyle name="Normal 2 76" xfId="9214"/>
    <cellStyle name="Normal 2 77" xfId="9215"/>
    <cellStyle name="Normal 2 78" xfId="9216"/>
    <cellStyle name="Normal 2 79" xfId="9217"/>
    <cellStyle name="Normal 2 8" xfId="9218"/>
    <cellStyle name="Normal 2 8 10" xfId="9219"/>
    <cellStyle name="Normal 2 8 100" xfId="9220"/>
    <cellStyle name="Normal 2 8 101" xfId="9221"/>
    <cellStyle name="Normal 2 8 102" xfId="9222"/>
    <cellStyle name="Normal 2 8 103" xfId="9223"/>
    <cellStyle name="Normal 2 8 104" xfId="9224"/>
    <cellStyle name="Normal 2 8 105" xfId="9225"/>
    <cellStyle name="Normal 2 8 106" xfId="9226"/>
    <cellStyle name="Normal 2 8 107" xfId="9227"/>
    <cellStyle name="Normal 2 8 108" xfId="9228"/>
    <cellStyle name="Normal 2 8 109" xfId="9229"/>
    <cellStyle name="Normal 2 8 11" xfId="9230"/>
    <cellStyle name="Normal 2 8 110" xfId="9231"/>
    <cellStyle name="Normal 2 8 111" xfId="9232"/>
    <cellStyle name="Normal 2 8 112" xfId="9233"/>
    <cellStyle name="Normal 2 8 113" xfId="9234"/>
    <cellStyle name="Normal 2 8 114" xfId="9235"/>
    <cellStyle name="Normal 2 8 115" xfId="9236"/>
    <cellStyle name="Normal 2 8 116" xfId="9237"/>
    <cellStyle name="Normal 2 8 117" xfId="9238"/>
    <cellStyle name="Normal 2 8 118" xfId="9239"/>
    <cellStyle name="Normal 2 8 119" xfId="9240"/>
    <cellStyle name="Normal 2 8 12" xfId="9241"/>
    <cellStyle name="Normal 2 8 120" xfId="9242"/>
    <cellStyle name="Normal 2 8 121" xfId="9243"/>
    <cellStyle name="Normal 2 8 122" xfId="9244"/>
    <cellStyle name="Normal 2 8 123" xfId="9245"/>
    <cellStyle name="Normal 2 8 124" xfId="9246"/>
    <cellStyle name="Normal 2 8 125" xfId="9247"/>
    <cellStyle name="Normal 2 8 126" xfId="9248"/>
    <cellStyle name="Normal 2 8 127" xfId="9249"/>
    <cellStyle name="Normal 2 8 128" xfId="9250"/>
    <cellStyle name="Normal 2 8 129" xfId="9251"/>
    <cellStyle name="Normal 2 8 13" xfId="9252"/>
    <cellStyle name="Normal 2 8 130" xfId="9253"/>
    <cellStyle name="Normal 2 8 131" xfId="9254"/>
    <cellStyle name="Normal 2 8 132" xfId="9255"/>
    <cellStyle name="Normal 2 8 133" xfId="9256"/>
    <cellStyle name="Normal 2 8 134" xfId="9257"/>
    <cellStyle name="Normal 2 8 135" xfId="13046"/>
    <cellStyle name="Normal 2 8 14" xfId="9258"/>
    <cellStyle name="Normal 2 8 15" xfId="9259"/>
    <cellStyle name="Normal 2 8 16" xfId="9260"/>
    <cellStyle name="Normal 2 8 17" xfId="9261"/>
    <cellStyle name="Normal 2 8 18" xfId="9262"/>
    <cellStyle name="Normal 2 8 19" xfId="9263"/>
    <cellStyle name="Normal 2 8 2" xfId="9264"/>
    <cellStyle name="Normal 2 8 2 2" xfId="13047"/>
    <cellStyle name="Normal 2 8 20" xfId="9265"/>
    <cellStyle name="Normal 2 8 21" xfId="9266"/>
    <cellStyle name="Normal 2 8 22" xfId="9267"/>
    <cellStyle name="Normal 2 8 23" xfId="9268"/>
    <cellStyle name="Normal 2 8 24" xfId="9269"/>
    <cellStyle name="Normal 2 8 25" xfId="9270"/>
    <cellStyle name="Normal 2 8 26" xfId="9271"/>
    <cellStyle name="Normal 2 8 27" xfId="9272"/>
    <cellStyle name="Normal 2 8 28" xfId="9273"/>
    <cellStyle name="Normal 2 8 29" xfId="9274"/>
    <cellStyle name="Normal 2 8 3" xfId="9275"/>
    <cellStyle name="Normal 2 8 3 2" xfId="9276"/>
    <cellStyle name="Normal 2 8 30" xfId="9277"/>
    <cellStyle name="Normal 2 8 31" xfId="9278"/>
    <cellStyle name="Normal 2 8 32" xfId="9279"/>
    <cellStyle name="Normal 2 8 33" xfId="9280"/>
    <cellStyle name="Normal 2 8 34" xfId="9281"/>
    <cellStyle name="Normal 2 8 35" xfId="9282"/>
    <cellStyle name="Normal 2 8 36" xfId="9283"/>
    <cellStyle name="Normal 2 8 37" xfId="9284"/>
    <cellStyle name="Normal 2 8 38" xfId="9285"/>
    <cellStyle name="Normal 2 8 39" xfId="9286"/>
    <cellStyle name="Normal 2 8 4" xfId="9287"/>
    <cellStyle name="Normal 2 8 40" xfId="9288"/>
    <cellStyle name="Normal 2 8 41" xfId="9289"/>
    <cellStyle name="Normal 2 8 42" xfId="9290"/>
    <cellStyle name="Normal 2 8 43" xfId="9291"/>
    <cellStyle name="Normal 2 8 44" xfId="9292"/>
    <cellStyle name="Normal 2 8 45" xfId="9293"/>
    <cellStyle name="Normal 2 8 46" xfId="9294"/>
    <cellStyle name="Normal 2 8 47" xfId="9295"/>
    <cellStyle name="Normal 2 8 48" xfId="9296"/>
    <cellStyle name="Normal 2 8 49" xfId="9297"/>
    <cellStyle name="Normal 2 8 5" xfId="9298"/>
    <cellStyle name="Normal 2 8 50" xfId="9299"/>
    <cellStyle name="Normal 2 8 51" xfId="9300"/>
    <cellStyle name="Normal 2 8 52" xfId="9301"/>
    <cellStyle name="Normal 2 8 53" xfId="9302"/>
    <cellStyle name="Normal 2 8 54" xfId="9303"/>
    <cellStyle name="Normal 2 8 55" xfId="9304"/>
    <cellStyle name="Normal 2 8 56" xfId="9305"/>
    <cellStyle name="Normal 2 8 57" xfId="9306"/>
    <cellStyle name="Normal 2 8 58" xfId="9307"/>
    <cellStyle name="Normal 2 8 59" xfId="9308"/>
    <cellStyle name="Normal 2 8 6" xfId="9309"/>
    <cellStyle name="Normal 2 8 60" xfId="9310"/>
    <cellStyle name="Normal 2 8 61" xfId="9311"/>
    <cellStyle name="Normal 2 8 62" xfId="9312"/>
    <cellStyle name="Normal 2 8 63" xfId="9313"/>
    <cellStyle name="Normal 2 8 64" xfId="9314"/>
    <cellStyle name="Normal 2 8 65" xfId="9315"/>
    <cellStyle name="Normal 2 8 66" xfId="9316"/>
    <cellStyle name="Normal 2 8 67" xfId="9317"/>
    <cellStyle name="Normal 2 8 68" xfId="9318"/>
    <cellStyle name="Normal 2 8 69" xfId="9319"/>
    <cellStyle name="Normal 2 8 7" xfId="9320"/>
    <cellStyle name="Normal 2 8 70" xfId="9321"/>
    <cellStyle name="Normal 2 8 71" xfId="9322"/>
    <cellStyle name="Normal 2 8 72" xfId="9323"/>
    <cellStyle name="Normal 2 8 73" xfId="9324"/>
    <cellStyle name="Normal 2 8 74" xfId="9325"/>
    <cellStyle name="Normal 2 8 75" xfId="9326"/>
    <cellStyle name="Normal 2 8 76" xfId="9327"/>
    <cellStyle name="Normal 2 8 77" xfId="9328"/>
    <cellStyle name="Normal 2 8 78" xfId="9329"/>
    <cellStyle name="Normal 2 8 79" xfId="9330"/>
    <cellStyle name="Normal 2 8 8" xfId="9331"/>
    <cellStyle name="Normal 2 8 80" xfId="9332"/>
    <cellStyle name="Normal 2 8 81" xfId="9333"/>
    <cellStyle name="Normal 2 8 82" xfId="9334"/>
    <cellStyle name="Normal 2 8 83" xfId="9335"/>
    <cellStyle name="Normal 2 8 84" xfId="9336"/>
    <cellStyle name="Normal 2 8 85" xfId="9337"/>
    <cellStyle name="Normal 2 8 86" xfId="9338"/>
    <cellStyle name="Normal 2 8 87" xfId="9339"/>
    <cellStyle name="Normal 2 8 88" xfId="9340"/>
    <cellStyle name="Normal 2 8 89" xfId="9341"/>
    <cellStyle name="Normal 2 8 9" xfId="9342"/>
    <cellStyle name="Normal 2 8 90" xfId="9343"/>
    <cellStyle name="Normal 2 8 91" xfId="9344"/>
    <cellStyle name="Normal 2 8 92" xfId="9345"/>
    <cellStyle name="Normal 2 8 93" xfId="9346"/>
    <cellStyle name="Normal 2 8 94" xfId="9347"/>
    <cellStyle name="Normal 2 8 95" xfId="9348"/>
    <cellStyle name="Normal 2 8 96" xfId="9349"/>
    <cellStyle name="Normal 2 8 97" xfId="9350"/>
    <cellStyle name="Normal 2 8 98" xfId="9351"/>
    <cellStyle name="Normal 2 8 99" xfId="9352"/>
    <cellStyle name="Normal 2 80" xfId="9353"/>
    <cellStyle name="Normal 2 81" xfId="9354"/>
    <cellStyle name="Normal 2 82" xfId="9355"/>
    <cellStyle name="Normal 2 83" xfId="9356"/>
    <cellStyle name="Normal 2 84" xfId="9357"/>
    <cellStyle name="Normal 2 85" xfId="9358"/>
    <cellStyle name="Normal 2 86" xfId="9359"/>
    <cellStyle name="Normal 2 87" xfId="9360"/>
    <cellStyle name="Normal 2 88" xfId="9361"/>
    <cellStyle name="Normal 2 89" xfId="9362"/>
    <cellStyle name="Normal 2 9" xfId="9363"/>
    <cellStyle name="Normal 2 9 10" xfId="9364"/>
    <cellStyle name="Normal 2 9 100" xfId="9365"/>
    <cellStyle name="Normal 2 9 101" xfId="9366"/>
    <cellStyle name="Normal 2 9 102" xfId="9367"/>
    <cellStyle name="Normal 2 9 103" xfId="9368"/>
    <cellStyle name="Normal 2 9 104" xfId="9369"/>
    <cellStyle name="Normal 2 9 105" xfId="9370"/>
    <cellStyle name="Normal 2 9 106" xfId="9371"/>
    <cellStyle name="Normal 2 9 107" xfId="9372"/>
    <cellStyle name="Normal 2 9 108" xfId="9373"/>
    <cellStyle name="Normal 2 9 109" xfId="9374"/>
    <cellStyle name="Normal 2 9 11" xfId="9375"/>
    <cellStyle name="Normal 2 9 110" xfId="9376"/>
    <cellStyle name="Normal 2 9 111" xfId="9377"/>
    <cellStyle name="Normal 2 9 112" xfId="9378"/>
    <cellStyle name="Normal 2 9 113" xfId="9379"/>
    <cellStyle name="Normal 2 9 114" xfId="9380"/>
    <cellStyle name="Normal 2 9 115" xfId="9381"/>
    <cellStyle name="Normal 2 9 116" xfId="9382"/>
    <cellStyle name="Normal 2 9 117" xfId="9383"/>
    <cellStyle name="Normal 2 9 118" xfId="9384"/>
    <cellStyle name="Normal 2 9 119" xfId="9385"/>
    <cellStyle name="Normal 2 9 12" xfId="9386"/>
    <cellStyle name="Normal 2 9 120" xfId="9387"/>
    <cellStyle name="Normal 2 9 121" xfId="9388"/>
    <cellStyle name="Normal 2 9 122" xfId="9389"/>
    <cellStyle name="Normal 2 9 123" xfId="9390"/>
    <cellStyle name="Normal 2 9 124" xfId="9391"/>
    <cellStyle name="Normal 2 9 125" xfId="9392"/>
    <cellStyle name="Normal 2 9 126" xfId="9393"/>
    <cellStyle name="Normal 2 9 127" xfId="9394"/>
    <cellStyle name="Normal 2 9 128" xfId="9395"/>
    <cellStyle name="Normal 2 9 129" xfId="9396"/>
    <cellStyle name="Normal 2 9 13" xfId="9397"/>
    <cellStyle name="Normal 2 9 130" xfId="9398"/>
    <cellStyle name="Normal 2 9 131" xfId="9399"/>
    <cellStyle name="Normal 2 9 132" xfId="9400"/>
    <cellStyle name="Normal 2 9 133" xfId="9401"/>
    <cellStyle name="Normal 2 9 134" xfId="13048"/>
    <cellStyle name="Normal 2 9 14" xfId="9402"/>
    <cellStyle name="Normal 2 9 15" xfId="9403"/>
    <cellStyle name="Normal 2 9 16" xfId="9404"/>
    <cellStyle name="Normal 2 9 17" xfId="9405"/>
    <cellStyle name="Normal 2 9 18" xfId="9406"/>
    <cellStyle name="Normal 2 9 19" xfId="9407"/>
    <cellStyle name="Normal 2 9 2" xfId="9408"/>
    <cellStyle name="Normal 2 9 2 2" xfId="9409"/>
    <cellStyle name="Normal 2 9 20" xfId="9410"/>
    <cellStyle name="Normal 2 9 21" xfId="9411"/>
    <cellStyle name="Normal 2 9 22" xfId="9412"/>
    <cellStyle name="Normal 2 9 23" xfId="9413"/>
    <cellStyle name="Normal 2 9 24" xfId="9414"/>
    <cellStyle name="Normal 2 9 25" xfId="9415"/>
    <cellStyle name="Normal 2 9 26" xfId="9416"/>
    <cellStyle name="Normal 2 9 27" xfId="9417"/>
    <cellStyle name="Normal 2 9 28" xfId="9418"/>
    <cellStyle name="Normal 2 9 29" xfId="9419"/>
    <cellStyle name="Normal 2 9 3" xfId="9420"/>
    <cellStyle name="Normal 2 9 30" xfId="9421"/>
    <cellStyle name="Normal 2 9 31" xfId="9422"/>
    <cellStyle name="Normal 2 9 32" xfId="9423"/>
    <cellStyle name="Normal 2 9 33" xfId="9424"/>
    <cellStyle name="Normal 2 9 34" xfId="9425"/>
    <cellStyle name="Normal 2 9 35" xfId="9426"/>
    <cellStyle name="Normal 2 9 36" xfId="9427"/>
    <cellStyle name="Normal 2 9 37" xfId="9428"/>
    <cellStyle name="Normal 2 9 38" xfId="9429"/>
    <cellStyle name="Normal 2 9 39" xfId="9430"/>
    <cellStyle name="Normal 2 9 4" xfId="9431"/>
    <cellStyle name="Normal 2 9 40" xfId="9432"/>
    <cellStyle name="Normal 2 9 41" xfId="9433"/>
    <cellStyle name="Normal 2 9 42" xfId="9434"/>
    <cellStyle name="Normal 2 9 43" xfId="9435"/>
    <cellStyle name="Normal 2 9 44" xfId="9436"/>
    <cellStyle name="Normal 2 9 45" xfId="9437"/>
    <cellStyle name="Normal 2 9 46" xfId="9438"/>
    <cellStyle name="Normal 2 9 47" xfId="9439"/>
    <cellStyle name="Normal 2 9 48" xfId="9440"/>
    <cellStyle name="Normal 2 9 49" xfId="9441"/>
    <cellStyle name="Normal 2 9 5" xfId="9442"/>
    <cellStyle name="Normal 2 9 50" xfId="9443"/>
    <cellStyle name="Normal 2 9 51" xfId="9444"/>
    <cellStyle name="Normal 2 9 52" xfId="9445"/>
    <cellStyle name="Normal 2 9 53" xfId="9446"/>
    <cellStyle name="Normal 2 9 54" xfId="9447"/>
    <cellStyle name="Normal 2 9 55" xfId="9448"/>
    <cellStyle name="Normal 2 9 56" xfId="9449"/>
    <cellStyle name="Normal 2 9 57" xfId="9450"/>
    <cellStyle name="Normal 2 9 58" xfId="9451"/>
    <cellStyle name="Normal 2 9 59" xfId="9452"/>
    <cellStyle name="Normal 2 9 6" xfId="9453"/>
    <cellStyle name="Normal 2 9 60" xfId="9454"/>
    <cellStyle name="Normal 2 9 61" xfId="9455"/>
    <cellStyle name="Normal 2 9 62" xfId="9456"/>
    <cellStyle name="Normal 2 9 63" xfId="9457"/>
    <cellStyle name="Normal 2 9 64" xfId="9458"/>
    <cellStyle name="Normal 2 9 65" xfId="9459"/>
    <cellStyle name="Normal 2 9 66" xfId="9460"/>
    <cellStyle name="Normal 2 9 67" xfId="9461"/>
    <cellStyle name="Normal 2 9 68" xfId="9462"/>
    <cellStyle name="Normal 2 9 69" xfId="9463"/>
    <cellStyle name="Normal 2 9 7" xfId="9464"/>
    <cellStyle name="Normal 2 9 70" xfId="9465"/>
    <cellStyle name="Normal 2 9 71" xfId="9466"/>
    <cellStyle name="Normal 2 9 72" xfId="9467"/>
    <cellStyle name="Normal 2 9 73" xfId="9468"/>
    <cellStyle name="Normal 2 9 74" xfId="9469"/>
    <cellStyle name="Normal 2 9 75" xfId="9470"/>
    <cellStyle name="Normal 2 9 76" xfId="9471"/>
    <cellStyle name="Normal 2 9 77" xfId="9472"/>
    <cellStyle name="Normal 2 9 78" xfId="9473"/>
    <cellStyle name="Normal 2 9 79" xfId="9474"/>
    <cellStyle name="Normal 2 9 8" xfId="9475"/>
    <cellStyle name="Normal 2 9 80" xfId="9476"/>
    <cellStyle name="Normal 2 9 81" xfId="9477"/>
    <cellStyle name="Normal 2 9 82" xfId="9478"/>
    <cellStyle name="Normal 2 9 83" xfId="9479"/>
    <cellStyle name="Normal 2 9 84" xfId="9480"/>
    <cellStyle name="Normal 2 9 85" xfId="9481"/>
    <cellStyle name="Normal 2 9 86" xfId="9482"/>
    <cellStyle name="Normal 2 9 87" xfId="9483"/>
    <cellStyle name="Normal 2 9 88" xfId="9484"/>
    <cellStyle name="Normal 2 9 89" xfId="9485"/>
    <cellStyle name="Normal 2 9 9" xfId="9486"/>
    <cellStyle name="Normal 2 9 90" xfId="9487"/>
    <cellStyle name="Normal 2 9 91" xfId="9488"/>
    <cellStyle name="Normal 2 9 92" xfId="9489"/>
    <cellStyle name="Normal 2 9 93" xfId="9490"/>
    <cellStyle name="Normal 2 9 94" xfId="9491"/>
    <cellStyle name="Normal 2 9 95" xfId="9492"/>
    <cellStyle name="Normal 2 9 96" xfId="9493"/>
    <cellStyle name="Normal 2 9 97" xfId="9494"/>
    <cellStyle name="Normal 2 9 98" xfId="9495"/>
    <cellStyle name="Normal 2 9 99" xfId="9496"/>
    <cellStyle name="Normal 2 90" xfId="9497"/>
    <cellStyle name="Normal 2 91" xfId="9498"/>
    <cellStyle name="Normal 2 92" xfId="9499"/>
    <cellStyle name="Normal 2 93" xfId="9500"/>
    <cellStyle name="Normal 2 94" xfId="9501"/>
    <cellStyle name="Normal 2 95" xfId="9502"/>
    <cellStyle name="Normal 2 96" xfId="9503"/>
    <cellStyle name="Normal 2 97" xfId="9504"/>
    <cellStyle name="Normal 2 98" xfId="9505"/>
    <cellStyle name="Normal 2 99" xfId="9506"/>
    <cellStyle name="Normal 2_02_Meeting_Notes_Feb-2009(1)" xfId="9507"/>
    <cellStyle name="Normal 20" xfId="9508"/>
    <cellStyle name="Normal 20 10" xfId="13049"/>
    <cellStyle name="Normal 20 2" xfId="9509"/>
    <cellStyle name="Normal 20 2 2" xfId="9510"/>
    <cellStyle name="Normal 20 2 2 2" xfId="13051"/>
    <cellStyle name="Normal 20 2 3" xfId="9511"/>
    <cellStyle name="Normal 20 2 3 2" xfId="13052"/>
    <cellStyle name="Normal 20 2 4" xfId="13050"/>
    <cellStyle name="Normal 20 3" xfId="9512"/>
    <cellStyle name="Normal 20 3 2" xfId="9513"/>
    <cellStyle name="Normal 20 3 2 2" xfId="13054"/>
    <cellStyle name="Normal 20 3 3" xfId="9514"/>
    <cellStyle name="Normal 20 3 3 2" xfId="13055"/>
    <cellStyle name="Normal 20 3 4" xfId="13053"/>
    <cellStyle name="Normal 20 4" xfId="9515"/>
    <cellStyle name="Normal 20 4 2" xfId="9516"/>
    <cellStyle name="Normal 20 4 2 2" xfId="13057"/>
    <cellStyle name="Normal 20 4 3" xfId="9517"/>
    <cellStyle name="Normal 20 4 3 2" xfId="13058"/>
    <cellStyle name="Normal 20 4 4" xfId="13056"/>
    <cellStyle name="Normal 20 5" xfId="9518"/>
    <cellStyle name="Normal 20 5 2" xfId="9519"/>
    <cellStyle name="Normal 20 5 2 2" xfId="13060"/>
    <cellStyle name="Normal 20 5 3" xfId="9520"/>
    <cellStyle name="Normal 20 5 3 2" xfId="13061"/>
    <cellStyle name="Normal 20 5 4" xfId="13059"/>
    <cellStyle name="Normal 20 6" xfId="9521"/>
    <cellStyle name="Normal 20 6 2" xfId="9522"/>
    <cellStyle name="Normal 20 6 2 2" xfId="13063"/>
    <cellStyle name="Normal 20 6 3" xfId="9523"/>
    <cellStyle name="Normal 20 6 3 2" xfId="13064"/>
    <cellStyle name="Normal 20 6 4" xfId="13062"/>
    <cellStyle name="Normal 20 7" xfId="9524"/>
    <cellStyle name="Normal 20 7 2" xfId="9525"/>
    <cellStyle name="Normal 20 7 2 2" xfId="13066"/>
    <cellStyle name="Normal 20 7 3" xfId="9526"/>
    <cellStyle name="Normal 20 7 3 2" xfId="13067"/>
    <cellStyle name="Normal 20 7 4" xfId="13065"/>
    <cellStyle name="Normal 20 8" xfId="9527"/>
    <cellStyle name="Normal 20 8 2" xfId="13068"/>
    <cellStyle name="Normal 20 9" xfId="13069"/>
    <cellStyle name="Normal 200" xfId="13070"/>
    <cellStyle name="Normal 201" xfId="13071"/>
    <cellStyle name="Normal 202" xfId="13072"/>
    <cellStyle name="Normal 203" xfId="13073"/>
    <cellStyle name="Normal 204" xfId="13074"/>
    <cellStyle name="Normal 205" xfId="13075"/>
    <cellStyle name="Normal 206" xfId="13076"/>
    <cellStyle name="Normal 207" xfId="13077"/>
    <cellStyle name="Normal 208" xfId="13078"/>
    <cellStyle name="Normal 209" xfId="13079"/>
    <cellStyle name="Normal 21" xfId="9528"/>
    <cellStyle name="Normal 21 2" xfId="9529"/>
    <cellStyle name="Normal 21 2 2" xfId="9530"/>
    <cellStyle name="Normal 21 2 2 2" xfId="13082"/>
    <cellStyle name="Normal 21 2 3" xfId="9531"/>
    <cellStyle name="Normal 21 2 3 2" xfId="13083"/>
    <cellStyle name="Normal 21 2 4" xfId="13081"/>
    <cellStyle name="Normal 21 3" xfId="9532"/>
    <cellStyle name="Normal 21 3 2" xfId="9533"/>
    <cellStyle name="Normal 21 3 2 2" xfId="13085"/>
    <cellStyle name="Normal 21 3 3" xfId="9534"/>
    <cellStyle name="Normal 21 3 3 2" xfId="13086"/>
    <cellStyle name="Normal 21 3 4" xfId="13084"/>
    <cellStyle name="Normal 21 4" xfId="9535"/>
    <cellStyle name="Normal 21 4 2" xfId="9536"/>
    <cellStyle name="Normal 21 4 2 2" xfId="13088"/>
    <cellStyle name="Normal 21 4 3" xfId="9537"/>
    <cellStyle name="Normal 21 4 3 2" xfId="13089"/>
    <cellStyle name="Normal 21 4 4" xfId="13087"/>
    <cellStyle name="Normal 21 5" xfId="9538"/>
    <cellStyle name="Normal 21 5 2" xfId="9539"/>
    <cellStyle name="Normal 21 5 2 2" xfId="13091"/>
    <cellStyle name="Normal 21 5 3" xfId="9540"/>
    <cellStyle name="Normal 21 5 3 2" xfId="13092"/>
    <cellStyle name="Normal 21 5 4" xfId="13090"/>
    <cellStyle name="Normal 21 6" xfId="9541"/>
    <cellStyle name="Normal 21 6 2" xfId="9542"/>
    <cellStyle name="Normal 21 6 2 2" xfId="13094"/>
    <cellStyle name="Normal 21 6 3" xfId="9543"/>
    <cellStyle name="Normal 21 6 3 2" xfId="13095"/>
    <cellStyle name="Normal 21 6 4" xfId="13093"/>
    <cellStyle name="Normal 21 7" xfId="9544"/>
    <cellStyle name="Normal 21 7 2" xfId="9545"/>
    <cellStyle name="Normal 21 7 2 2" xfId="13097"/>
    <cellStyle name="Normal 21 7 3" xfId="9546"/>
    <cellStyle name="Normal 21 7 3 2" xfId="13098"/>
    <cellStyle name="Normal 21 7 4" xfId="13096"/>
    <cellStyle name="Normal 21 8" xfId="13080"/>
    <cellStyle name="Normal 210" xfId="13099"/>
    <cellStyle name="Normal 211" xfId="13100"/>
    <cellStyle name="Normal 212" xfId="13101"/>
    <cellStyle name="Normal 213" xfId="13102"/>
    <cellStyle name="Normal 214" xfId="13103"/>
    <cellStyle name="Normal 215" xfId="13104"/>
    <cellStyle name="Normal 216" xfId="13105"/>
    <cellStyle name="Normal 217" xfId="13106"/>
    <cellStyle name="Normal 218" xfId="13107"/>
    <cellStyle name="Normal 219" xfId="13108"/>
    <cellStyle name="Normal 22" xfId="9547"/>
    <cellStyle name="Normal 22 2" xfId="9548"/>
    <cellStyle name="Normal 22 2 2" xfId="9549"/>
    <cellStyle name="Normal 22 2 2 2" xfId="13111"/>
    <cellStyle name="Normal 22 2 3" xfId="9550"/>
    <cellStyle name="Normal 22 2 3 2" xfId="13112"/>
    <cellStyle name="Normal 22 2 4" xfId="13110"/>
    <cellStyle name="Normal 22 3" xfId="9551"/>
    <cellStyle name="Normal 22 3 2" xfId="9552"/>
    <cellStyle name="Normal 22 3 2 2" xfId="13114"/>
    <cellStyle name="Normal 22 3 3" xfId="9553"/>
    <cellStyle name="Normal 22 3 3 2" xfId="13115"/>
    <cellStyle name="Normal 22 3 4" xfId="13113"/>
    <cellStyle name="Normal 22 4" xfId="9554"/>
    <cellStyle name="Normal 22 4 2" xfId="9555"/>
    <cellStyle name="Normal 22 4 2 2" xfId="13117"/>
    <cellStyle name="Normal 22 4 3" xfId="9556"/>
    <cellStyle name="Normal 22 4 3 2" xfId="13118"/>
    <cellStyle name="Normal 22 4 4" xfId="13116"/>
    <cellStyle name="Normal 22 5" xfId="9557"/>
    <cellStyle name="Normal 22 5 2" xfId="9558"/>
    <cellStyle name="Normal 22 5 2 2" xfId="13120"/>
    <cellStyle name="Normal 22 5 3" xfId="9559"/>
    <cellStyle name="Normal 22 5 3 2" xfId="13121"/>
    <cellStyle name="Normal 22 5 4" xfId="13119"/>
    <cellStyle name="Normal 22 6" xfId="9560"/>
    <cellStyle name="Normal 22 6 2" xfId="9561"/>
    <cellStyle name="Normal 22 6 2 2" xfId="13123"/>
    <cellStyle name="Normal 22 6 3" xfId="9562"/>
    <cellStyle name="Normal 22 6 3 2" xfId="13124"/>
    <cellStyle name="Normal 22 6 4" xfId="13122"/>
    <cellStyle name="Normal 22 7" xfId="9563"/>
    <cellStyle name="Normal 22 7 2" xfId="9564"/>
    <cellStyle name="Normal 22 7 2 2" xfId="13126"/>
    <cellStyle name="Normal 22 7 3" xfId="9565"/>
    <cellStyle name="Normal 22 7 3 2" xfId="13127"/>
    <cellStyle name="Normal 22 7 4" xfId="13125"/>
    <cellStyle name="Normal 22 8" xfId="13109"/>
    <cellStyle name="Normal 220" xfId="13128"/>
    <cellStyle name="Normal 221" xfId="13129"/>
    <cellStyle name="Normal 222" xfId="13130"/>
    <cellStyle name="Normal 223" xfId="13131"/>
    <cellStyle name="Normal 224" xfId="13132"/>
    <cellStyle name="Normal 225" xfId="13133"/>
    <cellStyle name="Normal 226" xfId="13134"/>
    <cellStyle name="Normal 227" xfId="13135"/>
    <cellStyle name="Normal 228" xfId="13136"/>
    <cellStyle name="Normal 229" xfId="13137"/>
    <cellStyle name="Normal 23" xfId="9566"/>
    <cellStyle name="Normal 23 2" xfId="9567"/>
    <cellStyle name="Normal 23 2 2" xfId="9568"/>
    <cellStyle name="Normal 23 2 2 2" xfId="13140"/>
    <cellStyle name="Normal 23 2 3" xfId="9569"/>
    <cellStyle name="Normal 23 2 3 2" xfId="13141"/>
    <cellStyle name="Normal 23 2 4" xfId="13139"/>
    <cellStyle name="Normal 23 3" xfId="9570"/>
    <cellStyle name="Normal 23 3 2" xfId="9571"/>
    <cellStyle name="Normal 23 3 2 2" xfId="13143"/>
    <cellStyle name="Normal 23 3 3" xfId="9572"/>
    <cellStyle name="Normal 23 3 3 2" xfId="13144"/>
    <cellStyle name="Normal 23 3 4" xfId="13142"/>
    <cellStyle name="Normal 23 4" xfId="9573"/>
    <cellStyle name="Normal 23 4 2" xfId="9574"/>
    <cellStyle name="Normal 23 4 2 2" xfId="13146"/>
    <cellStyle name="Normal 23 4 3" xfId="9575"/>
    <cellStyle name="Normal 23 4 3 2" xfId="13147"/>
    <cellStyle name="Normal 23 4 4" xfId="13145"/>
    <cellStyle name="Normal 23 5" xfId="9576"/>
    <cellStyle name="Normal 23 5 2" xfId="9577"/>
    <cellStyle name="Normal 23 5 2 2" xfId="13149"/>
    <cellStyle name="Normal 23 5 3" xfId="9578"/>
    <cellStyle name="Normal 23 5 3 2" xfId="13150"/>
    <cellStyle name="Normal 23 5 4" xfId="13148"/>
    <cellStyle name="Normal 23 6" xfId="9579"/>
    <cellStyle name="Normal 23 6 2" xfId="9580"/>
    <cellStyle name="Normal 23 6 2 2" xfId="13152"/>
    <cellStyle name="Normal 23 6 3" xfId="9581"/>
    <cellStyle name="Normal 23 6 3 2" xfId="13153"/>
    <cellStyle name="Normal 23 6 4" xfId="13151"/>
    <cellStyle name="Normal 23 7" xfId="9582"/>
    <cellStyle name="Normal 23 7 2" xfId="9583"/>
    <cellStyle name="Normal 23 7 2 2" xfId="13155"/>
    <cellStyle name="Normal 23 7 3" xfId="9584"/>
    <cellStyle name="Normal 23 7 3 2" xfId="13156"/>
    <cellStyle name="Normal 23 7 4" xfId="13154"/>
    <cellStyle name="Normal 23 8" xfId="9585"/>
    <cellStyle name="Normal 23 9" xfId="13138"/>
    <cellStyle name="Normal 230" xfId="13157"/>
    <cellStyle name="Normal 231" xfId="13158"/>
    <cellStyle name="Normal 232" xfId="13159"/>
    <cellStyle name="Normal 233" xfId="13160"/>
    <cellStyle name="Normal 234" xfId="13161"/>
    <cellStyle name="Normal 235" xfId="13162"/>
    <cellStyle name="Normal 236" xfId="13738"/>
    <cellStyle name="Normal 237" xfId="13754"/>
    <cellStyle name="Normal 238" xfId="13757"/>
    <cellStyle name="Normal 239" xfId="13759"/>
    <cellStyle name="Normal 24" xfId="9586"/>
    <cellStyle name="Normal 24 2" xfId="9587"/>
    <cellStyle name="Normal 24 2 2" xfId="9588"/>
    <cellStyle name="Normal 24 2 2 2" xfId="13165"/>
    <cellStyle name="Normal 24 2 3" xfId="9589"/>
    <cellStyle name="Normal 24 2 3 2" xfId="13166"/>
    <cellStyle name="Normal 24 2 4" xfId="13164"/>
    <cellStyle name="Normal 24 3" xfId="9590"/>
    <cellStyle name="Normal 24 3 2" xfId="9591"/>
    <cellStyle name="Normal 24 3 2 2" xfId="13168"/>
    <cellStyle name="Normal 24 3 3" xfId="9592"/>
    <cellStyle name="Normal 24 3 3 2" xfId="13169"/>
    <cellStyle name="Normal 24 3 4" xfId="13167"/>
    <cellStyle name="Normal 24 4" xfId="9593"/>
    <cellStyle name="Normal 24 4 2" xfId="9594"/>
    <cellStyle name="Normal 24 4 2 2" xfId="13171"/>
    <cellStyle name="Normal 24 4 3" xfId="9595"/>
    <cellStyle name="Normal 24 4 3 2" xfId="13172"/>
    <cellStyle name="Normal 24 4 4" xfId="13170"/>
    <cellStyle name="Normal 24 5" xfId="9596"/>
    <cellStyle name="Normal 24 5 2" xfId="9597"/>
    <cellStyle name="Normal 24 5 2 2" xfId="13174"/>
    <cellStyle name="Normal 24 5 3" xfId="9598"/>
    <cellStyle name="Normal 24 5 3 2" xfId="13175"/>
    <cellStyle name="Normal 24 5 4" xfId="13173"/>
    <cellStyle name="Normal 24 6" xfId="9599"/>
    <cellStyle name="Normal 24 6 2" xfId="9600"/>
    <cellStyle name="Normal 24 6 2 2" xfId="13177"/>
    <cellStyle name="Normal 24 6 3" xfId="9601"/>
    <cellStyle name="Normal 24 6 3 2" xfId="13178"/>
    <cellStyle name="Normal 24 6 4" xfId="13176"/>
    <cellStyle name="Normal 24 7" xfId="9602"/>
    <cellStyle name="Normal 24 7 2" xfId="9603"/>
    <cellStyle name="Normal 24 7 2 2" xfId="13180"/>
    <cellStyle name="Normal 24 7 3" xfId="9604"/>
    <cellStyle name="Normal 24 7 3 2" xfId="13181"/>
    <cellStyle name="Normal 24 7 4" xfId="13179"/>
    <cellStyle name="Normal 24 8" xfId="13163"/>
    <cellStyle name="Normal 240" xfId="13761"/>
    <cellStyle name="Normal 241" xfId="13763"/>
    <cellStyle name="Normal 242" xfId="13765"/>
    <cellStyle name="Normal 243" xfId="13767"/>
    <cellStyle name="Normal 244" xfId="13768"/>
    <cellStyle name="Normal 245" xfId="13769"/>
    <cellStyle name="Normal 25" xfId="9605"/>
    <cellStyle name="Normal 25 2" xfId="9606"/>
    <cellStyle name="Normal 25 2 2" xfId="9607"/>
    <cellStyle name="Normal 25 2 2 2" xfId="13184"/>
    <cellStyle name="Normal 25 2 3" xfId="9608"/>
    <cellStyle name="Normal 25 2 3 2" xfId="13185"/>
    <cellStyle name="Normal 25 2 4" xfId="13183"/>
    <cellStyle name="Normal 25 3" xfId="9609"/>
    <cellStyle name="Normal 25 3 2" xfId="9610"/>
    <cellStyle name="Normal 25 3 2 2" xfId="13187"/>
    <cellStyle name="Normal 25 3 3" xfId="9611"/>
    <cellStyle name="Normal 25 3 3 2" xfId="13188"/>
    <cellStyle name="Normal 25 3 4" xfId="13186"/>
    <cellStyle name="Normal 25 4" xfId="9612"/>
    <cellStyle name="Normal 25 4 2" xfId="9613"/>
    <cellStyle name="Normal 25 4 2 2" xfId="13190"/>
    <cellStyle name="Normal 25 4 3" xfId="9614"/>
    <cellStyle name="Normal 25 4 3 2" xfId="13191"/>
    <cellStyle name="Normal 25 4 4" xfId="13189"/>
    <cellStyle name="Normal 25 5" xfId="9615"/>
    <cellStyle name="Normal 25 5 2" xfId="9616"/>
    <cellStyle name="Normal 25 5 2 2" xfId="13193"/>
    <cellStyle name="Normal 25 5 3" xfId="9617"/>
    <cellStyle name="Normal 25 5 3 2" xfId="13194"/>
    <cellStyle name="Normal 25 5 4" xfId="13192"/>
    <cellStyle name="Normal 25 6" xfId="9618"/>
    <cellStyle name="Normal 25 6 2" xfId="9619"/>
    <cellStyle name="Normal 25 6 2 2" xfId="13196"/>
    <cellStyle name="Normal 25 6 3" xfId="9620"/>
    <cellStyle name="Normal 25 6 3 2" xfId="13197"/>
    <cellStyle name="Normal 25 6 4" xfId="13195"/>
    <cellStyle name="Normal 25 7" xfId="9621"/>
    <cellStyle name="Normal 25 7 2" xfId="9622"/>
    <cellStyle name="Normal 25 7 2 2" xfId="13199"/>
    <cellStyle name="Normal 25 7 3" xfId="9623"/>
    <cellStyle name="Normal 25 7 3 2" xfId="13200"/>
    <cellStyle name="Normal 25 7 4" xfId="13198"/>
    <cellStyle name="Normal 25 8" xfId="13182"/>
    <cellStyle name="Normal 26" xfId="9624"/>
    <cellStyle name="Normal 26 2" xfId="9625"/>
    <cellStyle name="Normal 26 2 2" xfId="13202"/>
    <cellStyle name="Normal 26 3" xfId="13201"/>
    <cellStyle name="Normal 27" xfId="9626"/>
    <cellStyle name="Normal 27 2" xfId="13203"/>
    <cellStyle name="Normal 28" xfId="9627"/>
    <cellStyle name="Normal 28 2" xfId="13204"/>
    <cellStyle name="Normal 29" xfId="9628"/>
    <cellStyle name="Normal 29 2" xfId="13205"/>
    <cellStyle name="Normal 3" xfId="9629"/>
    <cellStyle name="Normal 3 10" xfId="9630"/>
    <cellStyle name="Normal 3 10 2" xfId="9631"/>
    <cellStyle name="Normal 3 10 2 2" xfId="13208"/>
    <cellStyle name="Normal 3 10 3" xfId="9632"/>
    <cellStyle name="Normal 3 10 3 2" xfId="13209"/>
    <cellStyle name="Normal 3 10 4" xfId="13207"/>
    <cellStyle name="Normal 3 100" xfId="9633"/>
    <cellStyle name="Normal 3 101" xfId="9634"/>
    <cellStyle name="Normal 3 102" xfId="9635"/>
    <cellStyle name="Normal 3 103" xfId="9636"/>
    <cellStyle name="Normal 3 104" xfId="9637"/>
    <cellStyle name="Normal 3 105" xfId="9638"/>
    <cellStyle name="Normal 3 106" xfId="9639"/>
    <cellStyle name="Normal 3 107" xfId="9640"/>
    <cellStyle name="Normal 3 108" xfId="9641"/>
    <cellStyle name="Normal 3 109" xfId="9642"/>
    <cellStyle name="Normal 3 11" xfId="9643"/>
    <cellStyle name="Normal 3 11 2" xfId="9644"/>
    <cellStyle name="Normal 3 11 3" xfId="13210"/>
    <cellStyle name="Normal 3 110" xfId="9645"/>
    <cellStyle name="Normal 3 111" xfId="9646"/>
    <cellStyle name="Normal 3 112" xfId="9647"/>
    <cellStyle name="Normal 3 113" xfId="9648"/>
    <cellStyle name="Normal 3 114" xfId="9649"/>
    <cellStyle name="Normal 3 115" xfId="9650"/>
    <cellStyle name="Normal 3 116" xfId="9651"/>
    <cellStyle name="Normal 3 117" xfId="9652"/>
    <cellStyle name="Normal 3 118" xfId="9653"/>
    <cellStyle name="Normal 3 119" xfId="9654"/>
    <cellStyle name="Normal 3 12" xfId="9655"/>
    <cellStyle name="Normal 3 12 2" xfId="9656"/>
    <cellStyle name="Normal 3 12 3" xfId="13211"/>
    <cellStyle name="Normal 3 120" xfId="9657"/>
    <cellStyle name="Normal 3 121" xfId="9658"/>
    <cellStyle name="Normal 3 122" xfId="9659"/>
    <cellStyle name="Normal 3 123" xfId="9660"/>
    <cellStyle name="Normal 3 124" xfId="9661"/>
    <cellStyle name="Normal 3 125" xfId="9662"/>
    <cellStyle name="Normal 3 126" xfId="9663"/>
    <cellStyle name="Normal 3 127" xfId="9664"/>
    <cellStyle name="Normal 3 128" xfId="9665"/>
    <cellStyle name="Normal 3 129" xfId="9666"/>
    <cellStyle name="Normal 3 13" xfId="9667"/>
    <cellStyle name="Normal 3 13 2" xfId="9668"/>
    <cellStyle name="Normal 3 13 3" xfId="13212"/>
    <cellStyle name="Normal 3 130" xfId="9669"/>
    <cellStyle name="Normal 3 131" xfId="9670"/>
    <cellStyle name="Normal 3 132" xfId="9671"/>
    <cellStyle name="Normal 3 133" xfId="9672"/>
    <cellStyle name="Normal 3 134" xfId="9673"/>
    <cellStyle name="Normal 3 135" xfId="9674"/>
    <cellStyle name="Normal 3 136" xfId="9675"/>
    <cellStyle name="Normal 3 137" xfId="9676"/>
    <cellStyle name="Normal 3 138" xfId="9677"/>
    <cellStyle name="Normal 3 139" xfId="9678"/>
    <cellStyle name="Normal 3 14" xfId="9679"/>
    <cellStyle name="Normal 3 14 2" xfId="13213"/>
    <cellStyle name="Normal 3 140" xfId="9680"/>
    <cellStyle name="Normal 3 141" xfId="9681"/>
    <cellStyle name="Normal 3 142" xfId="9682"/>
    <cellStyle name="Normal 3 143" xfId="9683"/>
    <cellStyle name="Normal 3 144" xfId="9684"/>
    <cellStyle name="Normal 3 145" xfId="9685"/>
    <cellStyle name="Normal 3 146" xfId="9686"/>
    <cellStyle name="Normal 3 147" xfId="9687"/>
    <cellStyle name="Normal 3 148" xfId="13206"/>
    <cellStyle name="Normal 3 15" xfId="9688"/>
    <cellStyle name="Normal 3 15 2" xfId="13214"/>
    <cellStyle name="Normal 3 16" xfId="9689"/>
    <cellStyle name="Normal 3 16 2" xfId="13215"/>
    <cellStyle name="Normal 3 17" xfId="9690"/>
    <cellStyle name="Normal 3 17 2" xfId="13216"/>
    <cellStyle name="Normal 3 18" xfId="9691"/>
    <cellStyle name="Normal 3 18 2" xfId="13217"/>
    <cellStyle name="Normal 3 19" xfId="9692"/>
    <cellStyle name="Normal 3 19 2" xfId="13218"/>
    <cellStyle name="Normal 3 2" xfId="9693"/>
    <cellStyle name="Normal 3 2 2" xfId="9694"/>
    <cellStyle name="Normal 3 2 2 2" xfId="9695"/>
    <cellStyle name="Normal 3 2 2 2 2" xfId="9696"/>
    <cellStyle name="Normal 3 2 2 2 2 2" xfId="13222"/>
    <cellStyle name="Normal 3 2 2 2 3" xfId="9697"/>
    <cellStyle name="Normal 3 2 2 2 3 2" xfId="13223"/>
    <cellStyle name="Normal 3 2 2 2 4" xfId="13221"/>
    <cellStyle name="Normal 3 2 2 3" xfId="9698"/>
    <cellStyle name="Normal 3 2 2 4" xfId="13220"/>
    <cellStyle name="Normal 3 2 3" xfId="9699"/>
    <cellStyle name="Normal 3 2 3 2" xfId="13224"/>
    <cellStyle name="Normal 3 2 4" xfId="9700"/>
    <cellStyle name="Normal 3 2 4 2" xfId="13225"/>
    <cellStyle name="Normal 3 2 5" xfId="9701"/>
    <cellStyle name="Normal 3 2 5 2" xfId="13226"/>
    <cellStyle name="Normal 3 2 6" xfId="9702"/>
    <cellStyle name="Normal 3 2 6 2" xfId="13227"/>
    <cellStyle name="Normal 3 2 7" xfId="13228"/>
    <cellStyle name="Normal 3 2 8" xfId="13219"/>
    <cellStyle name="Normal 3 2_Abstract Level-2_ Nov-2009" xfId="9703"/>
    <cellStyle name="Normal 3 20" xfId="9704"/>
    <cellStyle name="Normal 3 21" xfId="9705"/>
    <cellStyle name="Normal 3 22" xfId="9706"/>
    <cellStyle name="Normal 3 23" xfId="9707"/>
    <cellStyle name="Normal 3 24" xfId="9708"/>
    <cellStyle name="Normal 3 25" xfId="9709"/>
    <cellStyle name="Normal 3 26" xfId="9710"/>
    <cellStyle name="Normal 3 27" xfId="9711"/>
    <cellStyle name="Normal 3 28" xfId="9712"/>
    <cellStyle name="Normal 3 29" xfId="9713"/>
    <cellStyle name="Normal 3 3" xfId="9714"/>
    <cellStyle name="Normal 3 3 2" xfId="9715"/>
    <cellStyle name="Normal 3 3 2 2" xfId="13230"/>
    <cellStyle name="Normal 3 3 3" xfId="9716"/>
    <cellStyle name="Normal 3 3 3 2" xfId="13231"/>
    <cellStyle name="Normal 3 3 4" xfId="9717"/>
    <cellStyle name="Normal 3 3 5" xfId="13229"/>
    <cellStyle name="Normal 3 30" xfId="9718"/>
    <cellStyle name="Normal 3 31" xfId="9719"/>
    <cellStyle name="Normal 3 32" xfId="9720"/>
    <cellStyle name="Normal 3 33" xfId="9721"/>
    <cellStyle name="Normal 3 34" xfId="9722"/>
    <cellStyle name="Normal 3 35" xfId="9723"/>
    <cellStyle name="Normal 3 36" xfId="9724"/>
    <cellStyle name="Normal 3 37" xfId="9725"/>
    <cellStyle name="Normal 3 38" xfId="9726"/>
    <cellStyle name="Normal 3 39" xfId="9727"/>
    <cellStyle name="Normal 3 4" xfId="9728"/>
    <cellStyle name="Normal 3 4 2" xfId="9729"/>
    <cellStyle name="Normal 3 4 2 2" xfId="13233"/>
    <cellStyle name="Normal 3 4 3" xfId="9730"/>
    <cellStyle name="Normal 3 4 3 2" xfId="13234"/>
    <cellStyle name="Normal 3 4 4" xfId="13232"/>
    <cellStyle name="Normal 3 40" xfId="9731"/>
    <cellStyle name="Normal 3 41" xfId="9732"/>
    <cellStyle name="Normal 3 42" xfId="9733"/>
    <cellStyle name="Normal 3 43" xfId="9734"/>
    <cellStyle name="Normal 3 44" xfId="9735"/>
    <cellStyle name="Normal 3 45" xfId="9736"/>
    <cellStyle name="Normal 3 46" xfId="9737"/>
    <cellStyle name="Normal 3 47" xfId="9738"/>
    <cellStyle name="Normal 3 48" xfId="9739"/>
    <cellStyle name="Normal 3 49" xfId="9740"/>
    <cellStyle name="Normal 3 5" xfId="9741"/>
    <cellStyle name="Normal 3 5 2" xfId="9742"/>
    <cellStyle name="Normal 3 5 2 2" xfId="13236"/>
    <cellStyle name="Normal 3 5 3" xfId="9743"/>
    <cellStyle name="Normal 3 5 3 2" xfId="13237"/>
    <cellStyle name="Normal 3 5 4" xfId="13235"/>
    <cellStyle name="Normal 3 50" xfId="9744"/>
    <cellStyle name="Normal 3 51" xfId="9745"/>
    <cellStyle name="Normal 3 51 2" xfId="13238"/>
    <cellStyle name="Normal 3 52" xfId="9746"/>
    <cellStyle name="Normal 3 53" xfId="9747"/>
    <cellStyle name="Normal 3 54" xfId="9748"/>
    <cellStyle name="Normal 3 55" xfId="9749"/>
    <cellStyle name="Normal 3 56" xfId="9750"/>
    <cellStyle name="Normal 3 57" xfId="9751"/>
    <cellStyle name="Normal 3 58" xfId="9752"/>
    <cellStyle name="Normal 3 59" xfId="9753"/>
    <cellStyle name="Normal 3 6" xfId="9754"/>
    <cellStyle name="Normal 3 6 2" xfId="9755"/>
    <cellStyle name="Normal 3 6 2 2" xfId="9756"/>
    <cellStyle name="Normal 3 6 2 2 2" xfId="13241"/>
    <cellStyle name="Normal 3 6 2 3" xfId="9757"/>
    <cellStyle name="Normal 3 6 2 3 2" xfId="13242"/>
    <cellStyle name="Normal 3 6 2 4" xfId="13240"/>
    <cellStyle name="Normal 3 6 3" xfId="13239"/>
    <cellStyle name="Normal 3 60" xfId="9758"/>
    <cellStyle name="Normal 3 61" xfId="9759"/>
    <cellStyle name="Normal 3 62" xfId="9760"/>
    <cellStyle name="Normal 3 63" xfId="9761"/>
    <cellStyle name="Normal 3 64" xfId="9762"/>
    <cellStyle name="Normal 3 65" xfId="9763"/>
    <cellStyle name="Normal 3 66" xfId="9764"/>
    <cellStyle name="Normal 3 67" xfId="9765"/>
    <cellStyle name="Normal 3 68" xfId="9766"/>
    <cellStyle name="Normal 3 69" xfId="9767"/>
    <cellStyle name="Normal 3 7" xfId="9768"/>
    <cellStyle name="Normal 3 7 2" xfId="13243"/>
    <cellStyle name="Normal 3 7 3" xfId="9769"/>
    <cellStyle name="Normal 3 7 3 2" xfId="13244"/>
    <cellStyle name="Normal 3 70" xfId="9770"/>
    <cellStyle name="Normal 3 71" xfId="9771"/>
    <cellStyle name="Normal 3 72" xfId="9772"/>
    <cellStyle name="Normal 3 73" xfId="9773"/>
    <cellStyle name="Normal 3 74" xfId="9774"/>
    <cellStyle name="Normal 3 75" xfId="9775"/>
    <cellStyle name="Normal 3 76" xfId="9776"/>
    <cellStyle name="Normal 3 77" xfId="9777"/>
    <cellStyle name="Normal 3 78" xfId="9778"/>
    <cellStyle name="Normal 3 79" xfId="9779"/>
    <cellStyle name="Normal 3 8" xfId="9780"/>
    <cellStyle name="Normal 3 8 2" xfId="13245"/>
    <cellStyle name="Normal 3 80" xfId="9781"/>
    <cellStyle name="Normal 3 81" xfId="9782"/>
    <cellStyle name="Normal 3 82" xfId="9783"/>
    <cellStyle name="Normal 3 83" xfId="9784"/>
    <cellStyle name="Normal 3 84" xfId="9785"/>
    <cellStyle name="Normal 3 85" xfId="9786"/>
    <cellStyle name="Normal 3 86" xfId="9787"/>
    <cellStyle name="Normal 3 87" xfId="9788"/>
    <cellStyle name="Normal 3 88" xfId="9789"/>
    <cellStyle name="Normal 3 89" xfId="9790"/>
    <cellStyle name="Normal 3 9" xfId="9791"/>
    <cellStyle name="Normal 3 9 2" xfId="13246"/>
    <cellStyle name="Normal 3 90" xfId="9792"/>
    <cellStyle name="Normal 3 91" xfId="9793"/>
    <cellStyle name="Normal 3 92" xfId="9794"/>
    <cellStyle name="Normal 3 93" xfId="9795"/>
    <cellStyle name="Normal 3 94" xfId="9796"/>
    <cellStyle name="Normal 3 95" xfId="9797"/>
    <cellStyle name="Normal 3 96" xfId="9798"/>
    <cellStyle name="Normal 3 97" xfId="9799"/>
    <cellStyle name="Normal 3 98" xfId="9800"/>
    <cellStyle name="Normal 3 99" xfId="9801"/>
    <cellStyle name="Normal 3_02_Meeting_Notes_Feb-2009(1)" xfId="9802"/>
    <cellStyle name="Normal 30" xfId="9803"/>
    <cellStyle name="Normal 30 2" xfId="13247"/>
    <cellStyle name="Normal 31" xfId="9804"/>
    <cellStyle name="Normal 31 2" xfId="13248"/>
    <cellStyle name="Normal 32" xfId="9805"/>
    <cellStyle name="Normal 32 2" xfId="13249"/>
    <cellStyle name="Normal 33" xfId="9806"/>
    <cellStyle name="Normal 33 2" xfId="13250"/>
    <cellStyle name="Normal 34" xfId="9807"/>
    <cellStyle name="Normal 34 2" xfId="13251"/>
    <cellStyle name="Normal 35" xfId="9808"/>
    <cellStyle name="Normal 35 2" xfId="13252"/>
    <cellStyle name="Normal 36" xfId="9809"/>
    <cellStyle name="Normal 36 2" xfId="13253"/>
    <cellStyle name="Normal 37" xfId="9810"/>
    <cellStyle name="Normal 37 2" xfId="13254"/>
    <cellStyle name="Normal 38" xfId="9811"/>
    <cellStyle name="Normal 38 2" xfId="13255"/>
    <cellStyle name="Normal 39" xfId="9812"/>
    <cellStyle name="Normal 39 2" xfId="13256"/>
    <cellStyle name="Normal 4" xfId="9813"/>
    <cellStyle name="Normal 4 10" xfId="9814"/>
    <cellStyle name="Normal 4 10 2" xfId="9815"/>
    <cellStyle name="Normal 4 10 2 2" xfId="13259"/>
    <cellStyle name="Normal 4 10 3" xfId="9816"/>
    <cellStyle name="Normal 4 10 3 2" xfId="13260"/>
    <cellStyle name="Normal 4 10 4" xfId="13258"/>
    <cellStyle name="Normal 4 100" xfId="9817"/>
    <cellStyle name="Normal 4 101" xfId="9818"/>
    <cellStyle name="Normal 4 102" xfId="9819"/>
    <cellStyle name="Normal 4 103" xfId="9820"/>
    <cellStyle name="Normal 4 104" xfId="9821"/>
    <cellStyle name="Normal 4 105" xfId="9822"/>
    <cellStyle name="Normal 4 106" xfId="9823"/>
    <cellStyle name="Normal 4 107" xfId="9824"/>
    <cellStyle name="Normal 4 108" xfId="9825"/>
    <cellStyle name="Normal 4 109" xfId="9826"/>
    <cellStyle name="Normal 4 11" xfId="9827"/>
    <cellStyle name="Normal 4 11 2" xfId="9828"/>
    <cellStyle name="Normal 4 11 3" xfId="13261"/>
    <cellStyle name="Normal 4 110" xfId="9829"/>
    <cellStyle name="Normal 4 111" xfId="9830"/>
    <cellStyle name="Normal 4 112" xfId="9831"/>
    <cellStyle name="Normal 4 113" xfId="9832"/>
    <cellStyle name="Normal 4 114" xfId="9833"/>
    <cellStyle name="Normal 4 115" xfId="9834"/>
    <cellStyle name="Normal 4 116" xfId="9835"/>
    <cellStyle name="Normal 4 117" xfId="9836"/>
    <cellStyle name="Normal 4 118" xfId="9837"/>
    <cellStyle name="Normal 4 119" xfId="9838"/>
    <cellStyle name="Normal 4 12" xfId="9839"/>
    <cellStyle name="Normal 4 12 2" xfId="9840"/>
    <cellStyle name="Normal 4 12 3" xfId="13262"/>
    <cellStyle name="Normal 4 120" xfId="9841"/>
    <cellStyle name="Normal 4 121" xfId="9842"/>
    <cellStyle name="Normal 4 122" xfId="9843"/>
    <cellStyle name="Normal 4 123" xfId="9844"/>
    <cellStyle name="Normal 4 124" xfId="9845"/>
    <cellStyle name="Normal 4 125" xfId="9846"/>
    <cellStyle name="Normal 4 126" xfId="9847"/>
    <cellStyle name="Normal 4 127" xfId="9848"/>
    <cellStyle name="Normal 4 128" xfId="9849"/>
    <cellStyle name="Normal 4 129" xfId="9850"/>
    <cellStyle name="Normal 4 13" xfId="9851"/>
    <cellStyle name="Normal 4 13 2" xfId="13263"/>
    <cellStyle name="Normal 4 130" xfId="9852"/>
    <cellStyle name="Normal 4 131" xfId="9853"/>
    <cellStyle name="Normal 4 132" xfId="9854"/>
    <cellStyle name="Normal 4 133" xfId="9855"/>
    <cellStyle name="Normal 4 134" xfId="9856"/>
    <cellStyle name="Normal 4 135" xfId="9857"/>
    <cellStyle name="Normal 4 136" xfId="9858"/>
    <cellStyle name="Normal 4 137" xfId="9859"/>
    <cellStyle name="Normal 4 138" xfId="9860"/>
    <cellStyle name="Normal 4 139" xfId="9861"/>
    <cellStyle name="Normal 4 14" xfId="9862"/>
    <cellStyle name="Normal 4 14 2" xfId="13264"/>
    <cellStyle name="Normal 4 140" xfId="9863"/>
    <cellStyle name="Normal 4 141" xfId="9864"/>
    <cellStyle name="Normal 4 142" xfId="9865"/>
    <cellStyle name="Normal 4 143" xfId="9866"/>
    <cellStyle name="Normal 4 144" xfId="13257"/>
    <cellStyle name="Normal 4 15" xfId="9867"/>
    <cellStyle name="Normal 4 15 2" xfId="13265"/>
    <cellStyle name="Normal 4 16" xfId="9868"/>
    <cellStyle name="Normal 4 16 2" xfId="13266"/>
    <cellStyle name="Normal 4 17" xfId="9869"/>
    <cellStyle name="Normal 4 17 2" xfId="13267"/>
    <cellStyle name="Normal 4 18" xfId="9870"/>
    <cellStyle name="Normal 4 19" xfId="9871"/>
    <cellStyle name="Normal 4 2" xfId="9872"/>
    <cellStyle name="Normal 4 2 2" xfId="9873"/>
    <cellStyle name="Normal 4 2 3" xfId="13268"/>
    <cellStyle name="Normal 4 20" xfId="9874"/>
    <cellStyle name="Normal 4 21" xfId="9875"/>
    <cellStyle name="Normal 4 22" xfId="9876"/>
    <cellStyle name="Normal 4 23" xfId="9877"/>
    <cellStyle name="Normal 4 24" xfId="9878"/>
    <cellStyle name="Normal 4 25" xfId="9879"/>
    <cellStyle name="Normal 4 26" xfId="9880"/>
    <cellStyle name="Normal 4 27" xfId="9881"/>
    <cellStyle name="Normal 4 28" xfId="9882"/>
    <cellStyle name="Normal 4 29" xfId="9883"/>
    <cellStyle name="Normal 4 3" xfId="9884"/>
    <cellStyle name="Normal 4 3 2" xfId="9885"/>
    <cellStyle name="Normal 4 3 2 2" xfId="13270"/>
    <cellStyle name="Normal 4 3 3" xfId="9886"/>
    <cellStyle name="Normal 4 3 3 2" xfId="9887"/>
    <cellStyle name="Normal 4 3 3 2 2" xfId="13272"/>
    <cellStyle name="Normal 4 3 3 3" xfId="13271"/>
    <cellStyle name="Normal 4 3 4" xfId="9888"/>
    <cellStyle name="Normal 4 3 4 2" xfId="13273"/>
    <cellStyle name="Normal 4 3 5" xfId="9889"/>
    <cellStyle name="Normal 4 3 5 2" xfId="13274"/>
    <cellStyle name="Normal 4 3 6" xfId="13269"/>
    <cellStyle name="Normal 4 3_May-11 RNR WS GK Format" xfId="9890"/>
    <cellStyle name="Normal 4 30" xfId="9891"/>
    <cellStyle name="Normal 4 31" xfId="9892"/>
    <cellStyle name="Normal 4 32" xfId="9893"/>
    <cellStyle name="Normal 4 33" xfId="9894"/>
    <cellStyle name="Normal 4 34" xfId="9895"/>
    <cellStyle name="Normal 4 35" xfId="9896"/>
    <cellStyle name="Normal 4 36" xfId="9897"/>
    <cellStyle name="Normal 4 37" xfId="9898"/>
    <cellStyle name="Normal 4 38" xfId="9899"/>
    <cellStyle name="Normal 4 39" xfId="9900"/>
    <cellStyle name="Normal 4 4" xfId="9901"/>
    <cellStyle name="Normal 4 4 2" xfId="9902"/>
    <cellStyle name="Normal 4 4 3" xfId="13275"/>
    <cellStyle name="Normal 4 40" xfId="9903"/>
    <cellStyle name="Normal 4 41" xfId="9904"/>
    <cellStyle name="Normal 4 42" xfId="9905"/>
    <cellStyle name="Normal 4 43" xfId="9906"/>
    <cellStyle name="Normal 4 44" xfId="9907"/>
    <cellStyle name="Normal 4 45" xfId="9908"/>
    <cellStyle name="Normal 4 46" xfId="9909"/>
    <cellStyle name="Normal 4 47" xfId="9910"/>
    <cellStyle name="Normal 4 48" xfId="9911"/>
    <cellStyle name="Normal 4 49" xfId="9912"/>
    <cellStyle name="Normal 4 5" xfId="9913"/>
    <cellStyle name="Normal 4 5 2" xfId="9914"/>
    <cellStyle name="Normal 4 5 3" xfId="13276"/>
    <cellStyle name="Normal 4 50" xfId="9915"/>
    <cellStyle name="Normal 4 51" xfId="9916"/>
    <cellStyle name="Normal 4 52" xfId="9917"/>
    <cellStyle name="Normal 4 53" xfId="9918"/>
    <cellStyle name="Normal 4 54" xfId="9919"/>
    <cellStyle name="Normal 4 55" xfId="9920"/>
    <cellStyle name="Normal 4 56" xfId="9921"/>
    <cellStyle name="Normal 4 57" xfId="9922"/>
    <cellStyle name="Normal 4 58" xfId="9923"/>
    <cellStyle name="Normal 4 59" xfId="9924"/>
    <cellStyle name="Normal 4 6" xfId="9925"/>
    <cellStyle name="Normal 4 6 2" xfId="9926"/>
    <cellStyle name="Normal 4 6 2 2" xfId="9927"/>
    <cellStyle name="Normal 4 6 2 2 2" xfId="13279"/>
    <cellStyle name="Normal 4 6 2 3" xfId="9928"/>
    <cellStyle name="Normal 4 6 2 3 2" xfId="13280"/>
    <cellStyle name="Normal 4 6 2 4" xfId="13278"/>
    <cellStyle name="Normal 4 6 3" xfId="13277"/>
    <cellStyle name="Normal 4 6 4" xfId="9929"/>
    <cellStyle name="Normal 4 6 4 2" xfId="13281"/>
    <cellStyle name="Normal 4 60" xfId="9930"/>
    <cellStyle name="Normal 4 61" xfId="9931"/>
    <cellStyle name="Normal 4 62" xfId="9932"/>
    <cellStyle name="Normal 4 63" xfId="9933"/>
    <cellStyle name="Normal 4 64" xfId="9934"/>
    <cellStyle name="Normal 4 65" xfId="9935"/>
    <cellStyle name="Normal 4 66" xfId="9936"/>
    <cellStyle name="Normal 4 67" xfId="9937"/>
    <cellStyle name="Normal 4 68" xfId="9938"/>
    <cellStyle name="Normal 4 69" xfId="9939"/>
    <cellStyle name="Normal 4 7" xfId="9940"/>
    <cellStyle name="Normal 4 7 2" xfId="9941"/>
    <cellStyle name="Normal 4 7 2 2" xfId="13283"/>
    <cellStyle name="Normal 4 7 3" xfId="9942"/>
    <cellStyle name="Normal 4 7 3 2" xfId="13284"/>
    <cellStyle name="Normal 4 7 4" xfId="13282"/>
    <cellStyle name="Normal 4 70" xfId="9943"/>
    <cellStyle name="Normal 4 71" xfId="9944"/>
    <cellStyle name="Normal 4 72" xfId="9945"/>
    <cellStyle name="Normal 4 73" xfId="9946"/>
    <cellStyle name="Normal 4 74" xfId="9947"/>
    <cellStyle name="Normal 4 75" xfId="9948"/>
    <cellStyle name="Normal 4 76" xfId="9949"/>
    <cellStyle name="Normal 4 77" xfId="9950"/>
    <cellStyle name="Normal 4 78" xfId="9951"/>
    <cellStyle name="Normal 4 79" xfId="9952"/>
    <cellStyle name="Normal 4 8" xfId="9953"/>
    <cellStyle name="Normal 4 8 2" xfId="9954"/>
    <cellStyle name="Normal 4 8 2 2" xfId="13286"/>
    <cellStyle name="Normal 4 8 3" xfId="9955"/>
    <cellStyle name="Normal 4 8 3 2" xfId="13287"/>
    <cellStyle name="Normal 4 8 4" xfId="13285"/>
    <cellStyle name="Normal 4 80" xfId="9956"/>
    <cellStyle name="Normal 4 81" xfId="9957"/>
    <cellStyle name="Normal 4 82" xfId="9958"/>
    <cellStyle name="Normal 4 83" xfId="9959"/>
    <cellStyle name="Normal 4 84" xfId="9960"/>
    <cellStyle name="Normal 4 85" xfId="9961"/>
    <cellStyle name="Normal 4 86" xfId="9962"/>
    <cellStyle name="Normal 4 87" xfId="9963"/>
    <cellStyle name="Normal 4 88" xfId="9964"/>
    <cellStyle name="Normal 4 89" xfId="9965"/>
    <cellStyle name="Normal 4 9" xfId="9966"/>
    <cellStyle name="Normal 4 9 2" xfId="9967"/>
    <cellStyle name="Normal 4 9 2 2" xfId="13289"/>
    <cellStyle name="Normal 4 9 3" xfId="9968"/>
    <cellStyle name="Normal 4 9 3 2" xfId="13290"/>
    <cellStyle name="Normal 4 9 4" xfId="13288"/>
    <cellStyle name="Normal 4 90" xfId="9969"/>
    <cellStyle name="Normal 4 91" xfId="9970"/>
    <cellStyle name="Normal 4 92" xfId="9971"/>
    <cellStyle name="Normal 4 93" xfId="9972"/>
    <cellStyle name="Normal 4 94" xfId="9973"/>
    <cellStyle name="Normal 4 95" xfId="9974"/>
    <cellStyle name="Normal 4 96" xfId="9975"/>
    <cellStyle name="Normal 4 97" xfId="9976"/>
    <cellStyle name="Normal 4 98" xfId="9977"/>
    <cellStyle name="Normal 4 99" xfId="9978"/>
    <cellStyle name="Normal 4_A-April-10 New Revised Meeting Notes of Bgm Cir" xfId="9979"/>
    <cellStyle name="Normal 40" xfId="9980"/>
    <cellStyle name="Normal 40 2" xfId="13291"/>
    <cellStyle name="Normal 41" xfId="9981"/>
    <cellStyle name="Normal 41 2" xfId="13292"/>
    <cellStyle name="Normal 42" xfId="9982"/>
    <cellStyle name="Normal 42 2" xfId="13293"/>
    <cellStyle name="Normal 43" xfId="9983"/>
    <cellStyle name="Normal 43 2" xfId="13294"/>
    <cellStyle name="Normal 44" xfId="9984"/>
    <cellStyle name="Normal 44 2" xfId="13295"/>
    <cellStyle name="Normal 45" xfId="9985"/>
    <cellStyle name="Normal 45 2" xfId="13296"/>
    <cellStyle name="Normal 46" xfId="9986"/>
    <cellStyle name="Normal 46 2" xfId="13297"/>
    <cellStyle name="Normal 47" xfId="9987"/>
    <cellStyle name="Normal 47 2" xfId="13298"/>
    <cellStyle name="Normal 48" xfId="9988"/>
    <cellStyle name="Normal 48 2" xfId="13299"/>
    <cellStyle name="Normal 49" xfId="9989"/>
    <cellStyle name="Normal 49 2" xfId="13300"/>
    <cellStyle name="Normal 5" xfId="9990"/>
    <cellStyle name="Normal 5 10" xfId="9991"/>
    <cellStyle name="Normal 5 10 2" xfId="13302"/>
    <cellStyle name="Normal 5 100" xfId="9992"/>
    <cellStyle name="Normal 5 101" xfId="9993"/>
    <cellStyle name="Normal 5 102" xfId="9994"/>
    <cellStyle name="Normal 5 103" xfId="9995"/>
    <cellStyle name="Normal 5 104" xfId="9996"/>
    <cellStyle name="Normal 5 105" xfId="9997"/>
    <cellStyle name="Normal 5 106" xfId="9998"/>
    <cellStyle name="Normal 5 107" xfId="9999"/>
    <cellStyle name="Normal 5 108" xfId="10000"/>
    <cellStyle name="Normal 5 109" xfId="10001"/>
    <cellStyle name="Normal 5 11" xfId="10002"/>
    <cellStyle name="Normal 5 11 2" xfId="13303"/>
    <cellStyle name="Normal 5 110" xfId="10003"/>
    <cellStyle name="Normal 5 111" xfId="10004"/>
    <cellStyle name="Normal 5 112" xfId="10005"/>
    <cellStyle name="Normal 5 113" xfId="10006"/>
    <cellStyle name="Normal 5 114" xfId="10007"/>
    <cellStyle name="Normal 5 115" xfId="10008"/>
    <cellStyle name="Normal 5 116" xfId="10009"/>
    <cellStyle name="Normal 5 117" xfId="10010"/>
    <cellStyle name="Normal 5 118" xfId="10011"/>
    <cellStyle name="Normal 5 119" xfId="10012"/>
    <cellStyle name="Normal 5 12" xfId="10013"/>
    <cellStyle name="Normal 5 120" xfId="10014"/>
    <cellStyle name="Normal 5 121" xfId="10015"/>
    <cellStyle name="Normal 5 122" xfId="10016"/>
    <cellStyle name="Normal 5 123" xfId="10017"/>
    <cellStyle name="Normal 5 124" xfId="10018"/>
    <cellStyle name="Normal 5 125" xfId="10019"/>
    <cellStyle name="Normal 5 126" xfId="10020"/>
    <cellStyle name="Normal 5 127" xfId="10021"/>
    <cellStyle name="Normal 5 128" xfId="10022"/>
    <cellStyle name="Normal 5 129" xfId="10023"/>
    <cellStyle name="Normal 5 13" xfId="10024"/>
    <cellStyle name="Normal 5 130" xfId="10025"/>
    <cellStyle name="Normal 5 131" xfId="10026"/>
    <cellStyle name="Normal 5 132" xfId="10027"/>
    <cellStyle name="Normal 5 133" xfId="10028"/>
    <cellStyle name="Normal 5 134" xfId="10029"/>
    <cellStyle name="Normal 5 135" xfId="10030"/>
    <cellStyle name="Normal 5 136" xfId="10031"/>
    <cellStyle name="Normal 5 137" xfId="10032"/>
    <cellStyle name="Normal 5 138" xfId="13301"/>
    <cellStyle name="Normal 5 14" xfId="10033"/>
    <cellStyle name="Normal 5 15" xfId="10034"/>
    <cellStyle name="Normal 5 16" xfId="10035"/>
    <cellStyle name="Normal 5 17" xfId="10036"/>
    <cellStyle name="Normal 5 18" xfId="10037"/>
    <cellStyle name="Normal 5 19" xfId="10038"/>
    <cellStyle name="Normal 5 2" xfId="10039"/>
    <cellStyle name="Normal 5 2 2" xfId="10040"/>
    <cellStyle name="Normal 5 2 2 2" xfId="13305"/>
    <cellStyle name="Normal 5 2 3" xfId="13306"/>
    <cellStyle name="Normal 5 2 4" xfId="13307"/>
    <cellStyle name="Normal 5 2 5" xfId="13308"/>
    <cellStyle name="Normal 5 2 6" xfId="13309"/>
    <cellStyle name="Normal 5 2 7" xfId="13310"/>
    <cellStyle name="Normal 5 2 8" xfId="13311"/>
    <cellStyle name="Normal 5 2 9" xfId="13304"/>
    <cellStyle name="Normal 5 20" xfId="10041"/>
    <cellStyle name="Normal 5 21" xfId="10042"/>
    <cellStyle name="Normal 5 22" xfId="10043"/>
    <cellStyle name="Normal 5 23" xfId="10044"/>
    <cellStyle name="Normal 5 24" xfId="10045"/>
    <cellStyle name="Normal 5 25" xfId="10046"/>
    <cellStyle name="Normal 5 26" xfId="10047"/>
    <cellStyle name="Normal 5 27" xfId="10048"/>
    <cellStyle name="Normal 5 28" xfId="10049"/>
    <cellStyle name="Normal 5 29" xfId="10050"/>
    <cellStyle name="Normal 5 3" xfId="10051"/>
    <cellStyle name="Normal 5 3 10" xfId="13748"/>
    <cellStyle name="Normal 5 3 11" xfId="13312"/>
    <cellStyle name="Normal 5 3 2" xfId="10052"/>
    <cellStyle name="Normal 5 3 2 2" xfId="13313"/>
    <cellStyle name="Normal 5 3 3" xfId="13314"/>
    <cellStyle name="Normal 5 3 4" xfId="13315"/>
    <cellStyle name="Normal 5 3 5" xfId="13316"/>
    <cellStyle name="Normal 5 3 6" xfId="13317"/>
    <cellStyle name="Normal 5 3 7" xfId="13318"/>
    <cellStyle name="Normal 5 3 8" xfId="13319"/>
    <cellStyle name="Normal 5 3 9" xfId="13320"/>
    <cellStyle name="Normal 5 30" xfId="10053"/>
    <cellStyle name="Normal 5 31" xfId="10054"/>
    <cellStyle name="Normal 5 32" xfId="10055"/>
    <cellStyle name="Normal 5 33" xfId="10056"/>
    <cellStyle name="Normal 5 34" xfId="10057"/>
    <cellStyle name="Normal 5 35" xfId="10058"/>
    <cellStyle name="Normal 5 36" xfId="10059"/>
    <cellStyle name="Normal 5 37" xfId="10060"/>
    <cellStyle name="Normal 5 38" xfId="10061"/>
    <cellStyle name="Normal 5 39" xfId="10062"/>
    <cellStyle name="Normal 5 4" xfId="10063"/>
    <cellStyle name="Normal 5 4 2" xfId="10064"/>
    <cellStyle name="Normal 5 4 2 2" xfId="13750"/>
    <cellStyle name="Normal 5 4 3" xfId="13749"/>
    <cellStyle name="Normal 5 4 4" xfId="13321"/>
    <cellStyle name="Normal 5 40" xfId="10065"/>
    <cellStyle name="Normal 5 41" xfId="10066"/>
    <cellStyle name="Normal 5 42" xfId="10067"/>
    <cellStyle name="Normal 5 43" xfId="10068"/>
    <cellStyle name="Normal 5 44" xfId="10069"/>
    <cellStyle name="Normal 5 45" xfId="10070"/>
    <cellStyle name="Normal 5 46" xfId="10071"/>
    <cellStyle name="Normal 5 47" xfId="10072"/>
    <cellStyle name="Normal 5 48" xfId="10073"/>
    <cellStyle name="Normal 5 49" xfId="10074"/>
    <cellStyle name="Normal 5 5" xfId="10075"/>
    <cellStyle name="Normal 5 5 2" xfId="10076"/>
    <cellStyle name="Normal 5 5 3" xfId="13322"/>
    <cellStyle name="Normal 5 50" xfId="10077"/>
    <cellStyle name="Normal 5 51" xfId="10078"/>
    <cellStyle name="Normal 5 52" xfId="10079"/>
    <cellStyle name="Normal 5 53" xfId="10080"/>
    <cellStyle name="Normal 5 54" xfId="10081"/>
    <cellStyle name="Normal 5 55" xfId="10082"/>
    <cellStyle name="Normal 5 56" xfId="10083"/>
    <cellStyle name="Normal 5 57" xfId="10084"/>
    <cellStyle name="Normal 5 58" xfId="10085"/>
    <cellStyle name="Normal 5 59" xfId="10086"/>
    <cellStyle name="Normal 5 6" xfId="10087"/>
    <cellStyle name="Normal 5 6 2" xfId="13323"/>
    <cellStyle name="Normal 5 60" xfId="10088"/>
    <cellStyle name="Normal 5 61" xfId="10089"/>
    <cellStyle name="Normal 5 62" xfId="10090"/>
    <cellStyle name="Normal 5 63" xfId="10091"/>
    <cellStyle name="Normal 5 64" xfId="10092"/>
    <cellStyle name="Normal 5 65" xfId="10093"/>
    <cellStyle name="Normal 5 66" xfId="10094"/>
    <cellStyle name="Normal 5 67" xfId="10095"/>
    <cellStyle name="Normal 5 68" xfId="10096"/>
    <cellStyle name="Normal 5 69" xfId="10097"/>
    <cellStyle name="Normal 5 7" xfId="10098"/>
    <cellStyle name="Normal 5 7 2" xfId="13324"/>
    <cellStyle name="Normal 5 70" xfId="10099"/>
    <cellStyle name="Normal 5 71" xfId="10100"/>
    <cellStyle name="Normal 5 72" xfId="10101"/>
    <cellStyle name="Normal 5 73" xfId="10102"/>
    <cellStyle name="Normal 5 74" xfId="10103"/>
    <cellStyle name="Normal 5 75" xfId="10104"/>
    <cellStyle name="Normal 5 76" xfId="10105"/>
    <cellStyle name="Normal 5 77" xfId="10106"/>
    <cellStyle name="Normal 5 78" xfId="10107"/>
    <cellStyle name="Normal 5 79" xfId="10108"/>
    <cellStyle name="Normal 5 8" xfId="10109"/>
    <cellStyle name="Normal 5 8 2" xfId="13325"/>
    <cellStyle name="Normal 5 80" xfId="10110"/>
    <cellStyle name="Normal 5 81" xfId="10111"/>
    <cellStyle name="Normal 5 82" xfId="10112"/>
    <cellStyle name="Normal 5 83" xfId="10113"/>
    <cellStyle name="Normal 5 84" xfId="10114"/>
    <cellStyle name="Normal 5 85" xfId="10115"/>
    <cellStyle name="Normal 5 86" xfId="10116"/>
    <cellStyle name="Normal 5 87" xfId="10117"/>
    <cellStyle name="Normal 5 88" xfId="10118"/>
    <cellStyle name="Normal 5 89" xfId="10119"/>
    <cellStyle name="Normal 5 9" xfId="10120"/>
    <cellStyle name="Normal 5 9 2" xfId="13326"/>
    <cellStyle name="Normal 5 90" xfId="10121"/>
    <cellStyle name="Normal 5 91" xfId="10122"/>
    <cellStyle name="Normal 5 92" xfId="10123"/>
    <cellStyle name="Normal 5 93" xfId="10124"/>
    <cellStyle name="Normal 5 94" xfId="10125"/>
    <cellStyle name="Normal 5 95" xfId="10126"/>
    <cellStyle name="Normal 5 96" xfId="10127"/>
    <cellStyle name="Normal 5 97" xfId="10128"/>
    <cellStyle name="Normal 5 98" xfId="10129"/>
    <cellStyle name="Normal 5 99" xfId="10130"/>
    <cellStyle name="Normal 50" xfId="10131"/>
    <cellStyle name="Normal 50 2" xfId="13327"/>
    <cellStyle name="Normal 51" xfId="10132"/>
    <cellStyle name="Normal 51 18" xfId="10133"/>
    <cellStyle name="Normal 51 18 2" xfId="13329"/>
    <cellStyle name="Normal 51 2" xfId="13328"/>
    <cellStyle name="Normal 52" xfId="10134"/>
    <cellStyle name="Normal 52 2" xfId="13330"/>
    <cellStyle name="Normal 53" xfId="10135"/>
    <cellStyle name="Normal 53 10" xfId="10136"/>
    <cellStyle name="Normal 53 10 2" xfId="13332"/>
    <cellStyle name="Normal 53 2" xfId="13331"/>
    <cellStyle name="Normal 54" xfId="10137"/>
    <cellStyle name="Normal 54 2" xfId="13333"/>
    <cellStyle name="Normal 55" xfId="10138"/>
    <cellStyle name="Normal 55 2" xfId="13334"/>
    <cellStyle name="Normal 56" xfId="10139"/>
    <cellStyle name="Normal 56 2" xfId="13335"/>
    <cellStyle name="Normal 57" xfId="10140"/>
    <cellStyle name="Normal 57 2" xfId="10141"/>
    <cellStyle name="Normal 57 2 2" xfId="10142"/>
    <cellStyle name="Normal 57 2 2 2" xfId="13338"/>
    <cellStyle name="Normal 57 2 3" xfId="10143"/>
    <cellStyle name="Normal 57 2 3 2" xfId="13339"/>
    <cellStyle name="Normal 57 2 4" xfId="13337"/>
    <cellStyle name="Normal 57 3" xfId="10144"/>
    <cellStyle name="Normal 57 3 2" xfId="13340"/>
    <cellStyle name="Normal 57 4" xfId="13336"/>
    <cellStyle name="Normal 57 6" xfId="10145"/>
    <cellStyle name="Normal 57 6 2" xfId="13341"/>
    <cellStyle name="Normal 57_AT&amp;C LOSS March-10Hubli Zone(1)." xfId="10146"/>
    <cellStyle name="Normal 58" xfId="10147"/>
    <cellStyle name="Normal 58 2" xfId="10148"/>
    <cellStyle name="Normal 58 2 2" xfId="10149"/>
    <cellStyle name="Normal 58 2 2 2" xfId="13344"/>
    <cellStyle name="Normal 58 2 3" xfId="10150"/>
    <cellStyle name="Normal 58 2 3 2" xfId="13345"/>
    <cellStyle name="Normal 58 2 4" xfId="13343"/>
    <cellStyle name="Normal 58 3" xfId="10151"/>
    <cellStyle name="Normal 58 3 2" xfId="13346"/>
    <cellStyle name="Normal 58 4" xfId="13342"/>
    <cellStyle name="Normal 59" xfId="10152"/>
    <cellStyle name="Normal 59 2" xfId="10153"/>
    <cellStyle name="Normal 59 2 2" xfId="10154"/>
    <cellStyle name="Normal 59 2 2 2" xfId="13349"/>
    <cellStyle name="Normal 59 2 3" xfId="10155"/>
    <cellStyle name="Normal 59 2 3 2" xfId="13350"/>
    <cellStyle name="Normal 59 2 4" xfId="13348"/>
    <cellStyle name="Normal 59 3" xfId="10156"/>
    <cellStyle name="Normal 59 3 2" xfId="13351"/>
    <cellStyle name="Normal 59 4" xfId="10157"/>
    <cellStyle name="Normal 59 4 2" xfId="13352"/>
    <cellStyle name="Normal 59 5" xfId="10158"/>
    <cellStyle name="Normal 59 5 2" xfId="13353"/>
    <cellStyle name="Normal 59 6" xfId="13347"/>
    <cellStyle name="Normal 6" xfId="10159"/>
    <cellStyle name="Normal 6 10" xfId="10160"/>
    <cellStyle name="Normal 6 10 2" xfId="13355"/>
    <cellStyle name="Normal 6 100" xfId="10161"/>
    <cellStyle name="Normal 6 101" xfId="10162"/>
    <cellStyle name="Normal 6 102" xfId="10163"/>
    <cellStyle name="Normal 6 103" xfId="10164"/>
    <cellStyle name="Normal 6 104" xfId="10165"/>
    <cellStyle name="Normal 6 105" xfId="10166"/>
    <cellStyle name="Normal 6 106" xfId="10167"/>
    <cellStyle name="Normal 6 107" xfId="10168"/>
    <cellStyle name="Normal 6 108" xfId="10169"/>
    <cellStyle name="Normal 6 109" xfId="10170"/>
    <cellStyle name="Normal 6 11" xfId="10171"/>
    <cellStyle name="Normal 6 11 2" xfId="13356"/>
    <cellStyle name="Normal 6 110" xfId="10172"/>
    <cellStyle name="Normal 6 111" xfId="10173"/>
    <cellStyle name="Normal 6 112" xfId="10174"/>
    <cellStyle name="Normal 6 113" xfId="10175"/>
    <cellStyle name="Normal 6 114" xfId="10176"/>
    <cellStyle name="Normal 6 115" xfId="10177"/>
    <cellStyle name="Normal 6 116" xfId="10178"/>
    <cellStyle name="Normal 6 117" xfId="10179"/>
    <cellStyle name="Normal 6 118" xfId="10180"/>
    <cellStyle name="Normal 6 119" xfId="10181"/>
    <cellStyle name="Normal 6 12" xfId="10182"/>
    <cellStyle name="Normal 6 12 2" xfId="13357"/>
    <cellStyle name="Normal 6 120" xfId="10183"/>
    <cellStyle name="Normal 6 121" xfId="10184"/>
    <cellStyle name="Normal 6 122" xfId="10185"/>
    <cellStyle name="Normal 6 123" xfId="10186"/>
    <cellStyle name="Normal 6 124" xfId="10187"/>
    <cellStyle name="Normal 6 125" xfId="10188"/>
    <cellStyle name="Normal 6 126" xfId="10189"/>
    <cellStyle name="Normal 6 127" xfId="10190"/>
    <cellStyle name="Normal 6 128" xfId="10191"/>
    <cellStyle name="Normal 6 129" xfId="10192"/>
    <cellStyle name="Normal 6 13" xfId="10193"/>
    <cellStyle name="Normal 6 130" xfId="10194"/>
    <cellStyle name="Normal 6 131" xfId="10195"/>
    <cellStyle name="Normal 6 132" xfId="10196"/>
    <cellStyle name="Normal 6 133" xfId="10197"/>
    <cellStyle name="Normal 6 134" xfId="10198"/>
    <cellStyle name="Normal 6 135" xfId="10199"/>
    <cellStyle name="Normal 6 136" xfId="10200"/>
    <cellStyle name="Normal 6 137" xfId="13354"/>
    <cellStyle name="Normal 6 14" xfId="10201"/>
    <cellStyle name="Normal 6 15" xfId="10202"/>
    <cellStyle name="Normal 6 16" xfId="10203"/>
    <cellStyle name="Normal 6 17" xfId="10204"/>
    <cellStyle name="Normal 6 18" xfId="10205"/>
    <cellStyle name="Normal 6 19" xfId="10206"/>
    <cellStyle name="Normal 6 2" xfId="10207"/>
    <cellStyle name="Normal 6 2 2" xfId="10208"/>
    <cellStyle name="Normal 6 2 3" xfId="13358"/>
    <cellStyle name="Normal 6 20" xfId="10209"/>
    <cellStyle name="Normal 6 21" xfId="10210"/>
    <cellStyle name="Normal 6 22" xfId="10211"/>
    <cellStyle name="Normal 6 23" xfId="10212"/>
    <cellStyle name="Normal 6 24" xfId="10213"/>
    <cellStyle name="Normal 6 25" xfId="10214"/>
    <cellStyle name="Normal 6 26" xfId="10215"/>
    <cellStyle name="Normal 6 27" xfId="10216"/>
    <cellStyle name="Normal 6 28" xfId="10217"/>
    <cellStyle name="Normal 6 29" xfId="10218"/>
    <cellStyle name="Normal 6 3" xfId="10219"/>
    <cellStyle name="Normal 6 3 2" xfId="10220"/>
    <cellStyle name="Normal 6 3 3" xfId="13359"/>
    <cellStyle name="Normal 6 30" xfId="10221"/>
    <cellStyle name="Normal 6 31" xfId="10222"/>
    <cellStyle name="Normal 6 32" xfId="10223"/>
    <cellStyle name="Normal 6 33" xfId="10224"/>
    <cellStyle name="Normal 6 34" xfId="10225"/>
    <cellStyle name="Normal 6 35" xfId="10226"/>
    <cellStyle name="Normal 6 36" xfId="10227"/>
    <cellStyle name="Normal 6 37" xfId="10228"/>
    <cellStyle name="Normal 6 38" xfId="10229"/>
    <cellStyle name="Normal 6 39" xfId="10230"/>
    <cellStyle name="Normal 6 4" xfId="10231"/>
    <cellStyle name="Normal 6 4 2" xfId="10232"/>
    <cellStyle name="Normal 6 4 3" xfId="13360"/>
    <cellStyle name="Normal 6 40" xfId="10233"/>
    <cellStyle name="Normal 6 41" xfId="10234"/>
    <cellStyle name="Normal 6 42" xfId="10235"/>
    <cellStyle name="Normal 6 43" xfId="10236"/>
    <cellStyle name="Normal 6 44" xfId="10237"/>
    <cellStyle name="Normal 6 45" xfId="10238"/>
    <cellStyle name="Normal 6 46" xfId="10239"/>
    <cellStyle name="Normal 6 47" xfId="10240"/>
    <cellStyle name="Normal 6 48" xfId="10241"/>
    <cellStyle name="Normal 6 49" xfId="10242"/>
    <cellStyle name="Normal 6 5" xfId="10243"/>
    <cellStyle name="Normal 6 5 2" xfId="10244"/>
    <cellStyle name="Normal 6 5 3" xfId="13361"/>
    <cellStyle name="Normal 6 50" xfId="10245"/>
    <cellStyle name="Normal 6 51" xfId="10246"/>
    <cellStyle name="Normal 6 52" xfId="10247"/>
    <cellStyle name="Normal 6 53" xfId="10248"/>
    <cellStyle name="Normal 6 54" xfId="10249"/>
    <cellStyle name="Normal 6 55" xfId="10250"/>
    <cellStyle name="Normal 6 56" xfId="10251"/>
    <cellStyle name="Normal 6 57" xfId="10252"/>
    <cellStyle name="Normal 6 58" xfId="10253"/>
    <cellStyle name="Normal 6 59" xfId="10254"/>
    <cellStyle name="Normal 6 6" xfId="10255"/>
    <cellStyle name="Normal 6 6 2" xfId="10256"/>
    <cellStyle name="Normal 6 6 3" xfId="13362"/>
    <cellStyle name="Normal 6 60" xfId="10257"/>
    <cellStyle name="Normal 6 61" xfId="10258"/>
    <cellStyle name="Normal 6 62" xfId="10259"/>
    <cellStyle name="Normal 6 63" xfId="10260"/>
    <cellStyle name="Normal 6 64" xfId="10261"/>
    <cellStyle name="Normal 6 65" xfId="10262"/>
    <cellStyle name="Normal 6 66" xfId="10263"/>
    <cellStyle name="Normal 6 67" xfId="10264"/>
    <cellStyle name="Normal 6 68" xfId="10265"/>
    <cellStyle name="Normal 6 69" xfId="10266"/>
    <cellStyle name="Normal 6 7" xfId="10267"/>
    <cellStyle name="Normal 6 7 2" xfId="13363"/>
    <cellStyle name="Normal 6 70" xfId="10268"/>
    <cellStyle name="Normal 6 71" xfId="10269"/>
    <cellStyle name="Normal 6 72" xfId="10270"/>
    <cellStyle name="Normal 6 73" xfId="10271"/>
    <cellStyle name="Normal 6 74" xfId="10272"/>
    <cellStyle name="Normal 6 75" xfId="10273"/>
    <cellStyle name="Normal 6 76" xfId="10274"/>
    <cellStyle name="Normal 6 77" xfId="10275"/>
    <cellStyle name="Normal 6 78" xfId="10276"/>
    <cellStyle name="Normal 6 79" xfId="10277"/>
    <cellStyle name="Normal 6 8" xfId="10278"/>
    <cellStyle name="Normal 6 8 2" xfId="13364"/>
    <cellStyle name="Normal 6 80" xfId="10279"/>
    <cellStyle name="Normal 6 81" xfId="10280"/>
    <cellStyle name="Normal 6 82" xfId="10281"/>
    <cellStyle name="Normal 6 83" xfId="10282"/>
    <cellStyle name="Normal 6 84" xfId="10283"/>
    <cellStyle name="Normal 6 85" xfId="10284"/>
    <cellStyle name="Normal 6 86" xfId="10285"/>
    <cellStyle name="Normal 6 87" xfId="10286"/>
    <cellStyle name="Normal 6 88" xfId="10287"/>
    <cellStyle name="Normal 6 89" xfId="10288"/>
    <cellStyle name="Normal 6 9" xfId="10289"/>
    <cellStyle name="Normal 6 9 2" xfId="13365"/>
    <cellStyle name="Normal 6 90" xfId="10290"/>
    <cellStyle name="Normal 6 91" xfId="10291"/>
    <cellStyle name="Normal 6 92" xfId="10292"/>
    <cellStyle name="Normal 6 93" xfId="10293"/>
    <cellStyle name="Normal 6 94" xfId="10294"/>
    <cellStyle name="Normal 6 95" xfId="10295"/>
    <cellStyle name="Normal 6 96" xfId="10296"/>
    <cellStyle name="Normal 6 97" xfId="10297"/>
    <cellStyle name="Normal 6 98" xfId="10298"/>
    <cellStyle name="Normal 6 99" xfId="10299"/>
    <cellStyle name="Normal 6_Agenda-24" xfId="10300"/>
    <cellStyle name="Normal 60" xfId="10301"/>
    <cellStyle name="Normal 60 2" xfId="10302"/>
    <cellStyle name="Normal 60 2 2" xfId="10303"/>
    <cellStyle name="Normal 60 2 2 2" xfId="13368"/>
    <cellStyle name="Normal 60 2 3" xfId="10304"/>
    <cellStyle name="Normal 60 2 3 2" xfId="13369"/>
    <cellStyle name="Normal 60 2 4" xfId="13367"/>
    <cellStyle name="Normal 60 3" xfId="10305"/>
    <cellStyle name="Normal 60 3 2" xfId="10306"/>
    <cellStyle name="Normal 60 3 2 2" xfId="13371"/>
    <cellStyle name="Normal 60 3 3" xfId="10307"/>
    <cellStyle name="Normal 60 3 3 2" xfId="13372"/>
    <cellStyle name="Normal 60 3 4" xfId="13370"/>
    <cellStyle name="Normal 60 4" xfId="10308"/>
    <cellStyle name="Normal 60 4 2" xfId="13373"/>
    <cellStyle name="Normal 60 5" xfId="10309"/>
    <cellStyle name="Normal 60 5 2" xfId="13374"/>
    <cellStyle name="Normal 60 6" xfId="13366"/>
    <cellStyle name="Normal 60_May-11 RNR WS GK Format" xfId="10310"/>
    <cellStyle name="Normal 61" xfId="10311"/>
    <cellStyle name="Normal 61 2" xfId="10312"/>
    <cellStyle name="Normal 61 2 2" xfId="10313"/>
    <cellStyle name="Normal 61 2 2 2" xfId="13377"/>
    <cellStyle name="Normal 61 2 3" xfId="10314"/>
    <cellStyle name="Normal 61 2 3 2" xfId="13378"/>
    <cellStyle name="Normal 61 2 4" xfId="13376"/>
    <cellStyle name="Normal 61 3" xfId="10315"/>
    <cellStyle name="Normal 61 3 2" xfId="13379"/>
    <cellStyle name="Normal 61 4" xfId="10316"/>
    <cellStyle name="Normal 61 4 2" xfId="13380"/>
    <cellStyle name="Normal 61 5" xfId="10317"/>
    <cellStyle name="Normal 61 5 2" xfId="13381"/>
    <cellStyle name="Normal 61 6" xfId="10318"/>
    <cellStyle name="Normal 61 6 2" xfId="13382"/>
    <cellStyle name="Normal 61 7" xfId="13375"/>
    <cellStyle name="Normal 62" xfId="10319"/>
    <cellStyle name="Normal 62 2" xfId="10320"/>
    <cellStyle name="Normal 62 2 2" xfId="10321"/>
    <cellStyle name="Normal 62 2 2 2" xfId="13385"/>
    <cellStyle name="Normal 62 2 3" xfId="10322"/>
    <cellStyle name="Normal 62 2 3 2" xfId="13386"/>
    <cellStyle name="Normal 62 2 4" xfId="13384"/>
    <cellStyle name="Normal 62 3" xfId="10323"/>
    <cellStyle name="Normal 62 3 2" xfId="13387"/>
    <cellStyle name="Normal 62 4" xfId="10324"/>
    <cellStyle name="Normal 62 4 2" xfId="13388"/>
    <cellStyle name="Normal 62 5" xfId="13383"/>
    <cellStyle name="Normal 63" xfId="10325"/>
    <cellStyle name="Normal 63 2" xfId="13389"/>
    <cellStyle name="Normal 64" xfId="10326"/>
    <cellStyle name="Normal 64 2" xfId="13390"/>
    <cellStyle name="Normal 65" xfId="10327"/>
    <cellStyle name="Normal 65 2" xfId="10328"/>
    <cellStyle name="Normal 65 2 2" xfId="13392"/>
    <cellStyle name="Normal 65 3" xfId="13391"/>
    <cellStyle name="Normal 66" xfId="10329"/>
    <cellStyle name="Normal 66 2" xfId="10330"/>
    <cellStyle name="Normal 66 2 2" xfId="10331"/>
    <cellStyle name="Normal 66 2 2 2" xfId="13395"/>
    <cellStyle name="Normal 66 2 3" xfId="10332"/>
    <cellStyle name="Normal 66 2 3 2" xfId="13396"/>
    <cellStyle name="Normal 66 2 4" xfId="13394"/>
    <cellStyle name="Normal 66 3" xfId="10333"/>
    <cellStyle name="Normal 66 3 2" xfId="13397"/>
    <cellStyle name="Normal 66 4" xfId="10334"/>
    <cellStyle name="Normal 66 4 2" xfId="13398"/>
    <cellStyle name="Normal 66 5" xfId="13393"/>
    <cellStyle name="Normal 67" xfId="10335"/>
    <cellStyle name="Normal 67 2" xfId="10336"/>
    <cellStyle name="Normal 67 2 2" xfId="13400"/>
    <cellStyle name="Normal 67 3" xfId="10337"/>
    <cellStyle name="Normal 67 3 2" xfId="13401"/>
    <cellStyle name="Normal 67 4" xfId="13399"/>
    <cellStyle name="Normal 68" xfId="10338"/>
    <cellStyle name="Normal 68 2" xfId="10339"/>
    <cellStyle name="Normal 68 2 2" xfId="13403"/>
    <cellStyle name="Normal 68 3" xfId="10340"/>
    <cellStyle name="Normal 68 3 2" xfId="13404"/>
    <cellStyle name="Normal 68 4" xfId="10341"/>
    <cellStyle name="Normal 68 4 2" xfId="13405"/>
    <cellStyle name="Normal 68 5" xfId="13402"/>
    <cellStyle name="Normal 69" xfId="10342"/>
    <cellStyle name="Normal 69 2" xfId="13406"/>
    <cellStyle name="Normal 7" xfId="10343"/>
    <cellStyle name="Normal 7 10" xfId="13408"/>
    <cellStyle name="Normal 7 11" xfId="13409"/>
    <cellStyle name="Normal 7 12" xfId="13410"/>
    <cellStyle name="Normal 7 13" xfId="13407"/>
    <cellStyle name="Normal 7 2" xfId="10344"/>
    <cellStyle name="Normal 7 2 2" xfId="10345"/>
    <cellStyle name="Normal 7 2 2 2" xfId="13412"/>
    <cellStyle name="Normal 7 2 3" xfId="10346"/>
    <cellStyle name="Normal 7 2 3 2" xfId="13413"/>
    <cellStyle name="Normal 7 2 4" xfId="10347"/>
    <cellStyle name="Normal 7 2 4 2" xfId="13414"/>
    <cellStyle name="Normal 7 2 5" xfId="13751"/>
    <cellStyle name="Normal 7 2 6" xfId="13411"/>
    <cellStyle name="Normal 7 3" xfId="10348"/>
    <cellStyle name="Normal 7 3 2" xfId="10349"/>
    <cellStyle name="Normal 7 3 2 2" xfId="13416"/>
    <cellStyle name="Normal 7 3 3" xfId="10350"/>
    <cellStyle name="Normal 7 3 3 2" xfId="13417"/>
    <cellStyle name="Normal 7 3 4" xfId="13415"/>
    <cellStyle name="Normal 7 4" xfId="10351"/>
    <cellStyle name="Normal 7 4 2" xfId="10352"/>
    <cellStyle name="Normal 7 4 2 2" xfId="13419"/>
    <cellStyle name="Normal 7 4 3" xfId="10353"/>
    <cellStyle name="Normal 7 4 3 2" xfId="13420"/>
    <cellStyle name="Normal 7 4 4" xfId="13418"/>
    <cellStyle name="Normal 7 5" xfId="10354"/>
    <cellStyle name="Normal 7 5 2" xfId="13421"/>
    <cellStyle name="Normal 7 6" xfId="10355"/>
    <cellStyle name="Normal 7 6 2" xfId="13422"/>
    <cellStyle name="Normal 7 7" xfId="13423"/>
    <cellStyle name="Normal 7 8" xfId="13424"/>
    <cellStyle name="Normal 7 9" xfId="13425"/>
    <cellStyle name="Normal 70" xfId="10356"/>
    <cellStyle name="Normal 70 2" xfId="13426"/>
    <cellStyle name="Normal 71" xfId="10357"/>
    <cellStyle name="Normal 71 2" xfId="10358"/>
    <cellStyle name="Normal 71 2 2" xfId="13428"/>
    <cellStyle name="Normal 71 3" xfId="13427"/>
    <cellStyle name="Normal 72" xfId="10359"/>
    <cellStyle name="Normal 72 2" xfId="13429"/>
    <cellStyle name="Normal 73" xfId="10360"/>
    <cellStyle name="Normal 73 2" xfId="13430"/>
    <cellStyle name="Normal 74" xfId="10361"/>
    <cellStyle name="Normal 74 2" xfId="13431"/>
    <cellStyle name="Normal 75" xfId="13432"/>
    <cellStyle name="Normal 76" xfId="10362"/>
    <cellStyle name="Normal 76 2" xfId="13433"/>
    <cellStyle name="Normal 77" xfId="10363"/>
    <cellStyle name="Normal 77 2" xfId="13434"/>
    <cellStyle name="Normal 78" xfId="10364"/>
    <cellStyle name="Normal 78 2" xfId="13436"/>
    <cellStyle name="Normal 78 3" xfId="13435"/>
    <cellStyle name="Normal 79" xfId="10365"/>
    <cellStyle name="Normal 79 2" xfId="13437"/>
    <cellStyle name="Normal 8" xfId="10366"/>
    <cellStyle name="Normal 8 10" xfId="10367"/>
    <cellStyle name="Normal 8 10 2" xfId="13439"/>
    <cellStyle name="Normal 8 100" xfId="10368"/>
    <cellStyle name="Normal 8 101" xfId="10369"/>
    <cellStyle name="Normal 8 102" xfId="10370"/>
    <cellStyle name="Normal 8 103" xfId="10371"/>
    <cellStyle name="Normal 8 104" xfId="10372"/>
    <cellStyle name="Normal 8 105" xfId="10373"/>
    <cellStyle name="Normal 8 106" xfId="10374"/>
    <cellStyle name="Normal 8 107" xfId="10375"/>
    <cellStyle name="Normal 8 108" xfId="10376"/>
    <cellStyle name="Normal 8 109" xfId="10377"/>
    <cellStyle name="Normal 8 11" xfId="10378"/>
    <cellStyle name="Normal 8 11 2" xfId="13440"/>
    <cellStyle name="Normal 8 110" xfId="10379"/>
    <cellStyle name="Normal 8 111" xfId="10380"/>
    <cellStyle name="Normal 8 112" xfId="10381"/>
    <cellStyle name="Normal 8 113" xfId="10382"/>
    <cellStyle name="Normal 8 114" xfId="10383"/>
    <cellStyle name="Normal 8 115" xfId="10384"/>
    <cellStyle name="Normal 8 116" xfId="10385"/>
    <cellStyle name="Normal 8 117" xfId="10386"/>
    <cellStyle name="Normal 8 118" xfId="10387"/>
    <cellStyle name="Normal 8 119" xfId="10388"/>
    <cellStyle name="Normal 8 12" xfId="10389"/>
    <cellStyle name="Normal 8 12 2" xfId="13441"/>
    <cellStyle name="Normal 8 120" xfId="10390"/>
    <cellStyle name="Normal 8 121" xfId="10391"/>
    <cellStyle name="Normal 8 122" xfId="10392"/>
    <cellStyle name="Normal 8 123" xfId="10393"/>
    <cellStyle name="Normal 8 124" xfId="10394"/>
    <cellStyle name="Normal 8 125" xfId="10395"/>
    <cellStyle name="Normal 8 126" xfId="10396"/>
    <cellStyle name="Normal 8 127" xfId="10397"/>
    <cellStyle name="Normal 8 128" xfId="10398"/>
    <cellStyle name="Normal 8 129" xfId="10399"/>
    <cellStyle name="Normal 8 13" xfId="10400"/>
    <cellStyle name="Normal 8 13 2" xfId="13442"/>
    <cellStyle name="Normal 8 130" xfId="10401"/>
    <cellStyle name="Normal 8 131" xfId="10402"/>
    <cellStyle name="Normal 8 132" xfId="10403"/>
    <cellStyle name="Normal 8 133" xfId="10404"/>
    <cellStyle name="Normal 8 134" xfId="10405"/>
    <cellStyle name="Normal 8 135" xfId="10406"/>
    <cellStyle name="Normal 8 136" xfId="10407"/>
    <cellStyle name="Normal 8 137" xfId="10408"/>
    <cellStyle name="Normal 8 138" xfId="10409"/>
    <cellStyle name="Normal 8 139" xfId="13438"/>
    <cellStyle name="Normal 8 14" xfId="10410"/>
    <cellStyle name="Normal 8 14 2" xfId="13443"/>
    <cellStyle name="Normal 8 15" xfId="10411"/>
    <cellStyle name="Normal 8 15 2" xfId="13444"/>
    <cellStyle name="Normal 8 16" xfId="10412"/>
    <cellStyle name="Normal 8 16 2" xfId="13445"/>
    <cellStyle name="Normal 8 17" xfId="10413"/>
    <cellStyle name="Normal 8 18" xfId="10414"/>
    <cellStyle name="Normal 8 19" xfId="10415"/>
    <cellStyle name="Normal 8 2" xfId="10416"/>
    <cellStyle name="Normal 8 2 2" xfId="10417"/>
    <cellStyle name="Normal 8 2 2 2" xfId="10418"/>
    <cellStyle name="Normal 8 2 2 2 2" xfId="13448"/>
    <cellStyle name="Normal 8 2 2 3" xfId="10419"/>
    <cellStyle name="Normal 8 2 2 3 2" xfId="13449"/>
    <cellStyle name="Normal 8 2 2 4" xfId="13447"/>
    <cellStyle name="Normal 8 2 3" xfId="13752"/>
    <cellStyle name="Normal 8 2 4" xfId="13446"/>
    <cellStyle name="Normal 8 20" xfId="10420"/>
    <cellStyle name="Normal 8 21" xfId="10421"/>
    <cellStyle name="Normal 8 22" xfId="10422"/>
    <cellStyle name="Normal 8 23" xfId="10423"/>
    <cellStyle name="Normal 8 24" xfId="10424"/>
    <cellStyle name="Normal 8 25" xfId="10425"/>
    <cellStyle name="Normal 8 26" xfId="10426"/>
    <cellStyle name="Normal 8 27" xfId="10427"/>
    <cellStyle name="Normal 8 28" xfId="10428"/>
    <cellStyle name="Normal 8 29" xfId="10429"/>
    <cellStyle name="Normal 8 3" xfId="10430"/>
    <cellStyle name="Normal 8 3 2" xfId="10431"/>
    <cellStyle name="Normal 8 3 2 2" xfId="10432"/>
    <cellStyle name="Normal 8 3 2 2 2" xfId="13452"/>
    <cellStyle name="Normal 8 3 2 3" xfId="10433"/>
    <cellStyle name="Normal 8 3 2 3 2" xfId="13453"/>
    <cellStyle name="Normal 8 3 2 4" xfId="13451"/>
    <cellStyle name="Normal 8 3 3" xfId="10434"/>
    <cellStyle name="Normal 8 3 3 2" xfId="13454"/>
    <cellStyle name="Normal 8 3 4" xfId="10435"/>
    <cellStyle name="Normal 8 3 4 2" xfId="13455"/>
    <cellStyle name="Normal 8 3 5" xfId="13450"/>
    <cellStyle name="Normal 8 3_May-11 RNR WS GK Format" xfId="10436"/>
    <cellStyle name="Normal 8 30" xfId="10437"/>
    <cellStyle name="Normal 8 31" xfId="10438"/>
    <cellStyle name="Normal 8 32" xfId="10439"/>
    <cellStyle name="Normal 8 33" xfId="10440"/>
    <cellStyle name="Normal 8 34" xfId="10441"/>
    <cellStyle name="Normal 8 35" xfId="10442"/>
    <cellStyle name="Normal 8 36" xfId="10443"/>
    <cellStyle name="Normal 8 37" xfId="10444"/>
    <cellStyle name="Normal 8 38" xfId="10445"/>
    <cellStyle name="Normal 8 39" xfId="10446"/>
    <cellStyle name="Normal 8 4" xfId="10447"/>
    <cellStyle name="Normal 8 4 2" xfId="13456"/>
    <cellStyle name="Normal 8 40" xfId="10448"/>
    <cellStyle name="Normal 8 41" xfId="10449"/>
    <cellStyle name="Normal 8 42" xfId="10450"/>
    <cellStyle name="Normal 8 43" xfId="10451"/>
    <cellStyle name="Normal 8 44" xfId="10452"/>
    <cellStyle name="Normal 8 45" xfId="10453"/>
    <cellStyle name="Normal 8 46" xfId="10454"/>
    <cellStyle name="Normal 8 47" xfId="10455"/>
    <cellStyle name="Normal 8 48" xfId="10456"/>
    <cellStyle name="Normal 8 49" xfId="10457"/>
    <cellStyle name="Normal 8 5" xfId="10458"/>
    <cellStyle name="Normal 8 5 2" xfId="13457"/>
    <cellStyle name="Normal 8 50" xfId="10459"/>
    <cellStyle name="Normal 8 51" xfId="10460"/>
    <cellStyle name="Normal 8 52" xfId="10461"/>
    <cellStyle name="Normal 8 53" xfId="10462"/>
    <cellStyle name="Normal 8 54" xfId="10463"/>
    <cellStyle name="Normal 8 55" xfId="10464"/>
    <cellStyle name="Normal 8 56" xfId="10465"/>
    <cellStyle name="Normal 8 57" xfId="10466"/>
    <cellStyle name="Normal 8 58" xfId="10467"/>
    <cellStyle name="Normal 8 59" xfId="10468"/>
    <cellStyle name="Normal 8 6" xfId="10469"/>
    <cellStyle name="Normal 8 6 2" xfId="13458"/>
    <cellStyle name="Normal 8 60" xfId="10470"/>
    <cellStyle name="Normal 8 61" xfId="10471"/>
    <cellStyle name="Normal 8 62" xfId="10472"/>
    <cellStyle name="Normal 8 63" xfId="10473"/>
    <cellStyle name="Normal 8 64" xfId="10474"/>
    <cellStyle name="Normal 8 65" xfId="10475"/>
    <cellStyle name="Normal 8 66" xfId="10476"/>
    <cellStyle name="Normal 8 67" xfId="10477"/>
    <cellStyle name="Normal 8 68" xfId="10478"/>
    <cellStyle name="Normal 8 69" xfId="10479"/>
    <cellStyle name="Normal 8 7" xfId="10480"/>
    <cellStyle name="Normal 8 7 2" xfId="13459"/>
    <cellStyle name="Normal 8 70" xfId="10481"/>
    <cellStyle name="Normal 8 71" xfId="10482"/>
    <cellStyle name="Normal 8 72" xfId="10483"/>
    <cellStyle name="Normal 8 73" xfId="10484"/>
    <cellStyle name="Normal 8 74" xfId="10485"/>
    <cellStyle name="Normal 8 75" xfId="10486"/>
    <cellStyle name="Normal 8 76" xfId="10487"/>
    <cellStyle name="Normal 8 77" xfId="10488"/>
    <cellStyle name="Normal 8 78" xfId="10489"/>
    <cellStyle name="Normal 8 79" xfId="10490"/>
    <cellStyle name="Normal 8 8" xfId="10491"/>
    <cellStyle name="Normal 8 8 2" xfId="13460"/>
    <cellStyle name="Normal 8 80" xfId="10492"/>
    <cellStyle name="Normal 8 81" xfId="10493"/>
    <cellStyle name="Normal 8 82" xfId="10494"/>
    <cellStyle name="Normal 8 83" xfId="10495"/>
    <cellStyle name="Normal 8 84" xfId="10496"/>
    <cellStyle name="Normal 8 85" xfId="10497"/>
    <cellStyle name="Normal 8 86" xfId="10498"/>
    <cellStyle name="Normal 8 87" xfId="10499"/>
    <cellStyle name="Normal 8 88" xfId="10500"/>
    <cellStyle name="Normal 8 89" xfId="10501"/>
    <cellStyle name="Normal 8 9" xfId="10502"/>
    <cellStyle name="Normal 8 9 2" xfId="13461"/>
    <cellStyle name="Normal 8 90" xfId="10503"/>
    <cellStyle name="Normal 8 91" xfId="10504"/>
    <cellStyle name="Normal 8 92" xfId="10505"/>
    <cellStyle name="Normal 8 93" xfId="10506"/>
    <cellStyle name="Normal 8 94" xfId="10507"/>
    <cellStyle name="Normal 8 95" xfId="10508"/>
    <cellStyle name="Normal 8 96" xfId="10509"/>
    <cellStyle name="Normal 8 97" xfId="10510"/>
    <cellStyle name="Normal 8 98" xfId="10511"/>
    <cellStyle name="Normal 8 99" xfId="10512"/>
    <cellStyle name="Normal 80" xfId="13462"/>
    <cellStyle name="Normal 81" xfId="13463"/>
    <cellStyle name="Normal 82" xfId="13464"/>
    <cellStyle name="Normal 83" xfId="13465"/>
    <cellStyle name="Normal 84" xfId="13466"/>
    <cellStyle name="Normal 85" xfId="13467"/>
    <cellStyle name="Normal 86" xfId="13468"/>
    <cellStyle name="Normal 87" xfId="13469"/>
    <cellStyle name="Normal 88" xfId="13470"/>
    <cellStyle name="Normal 89" xfId="13471"/>
    <cellStyle name="Normal 9" xfId="10513"/>
    <cellStyle name="Normal 9 10" xfId="10514"/>
    <cellStyle name="Normal 9 10 2" xfId="13473"/>
    <cellStyle name="Normal 9 100" xfId="10515"/>
    <cellStyle name="Normal 9 101" xfId="10516"/>
    <cellStyle name="Normal 9 102" xfId="10517"/>
    <cellStyle name="Normal 9 103" xfId="10518"/>
    <cellStyle name="Normal 9 104" xfId="10519"/>
    <cellStyle name="Normal 9 105" xfId="10520"/>
    <cellStyle name="Normal 9 106" xfId="10521"/>
    <cellStyle name="Normal 9 107" xfId="10522"/>
    <cellStyle name="Normal 9 108" xfId="10523"/>
    <cellStyle name="Normal 9 109" xfId="10524"/>
    <cellStyle name="Normal 9 11" xfId="10525"/>
    <cellStyle name="Normal 9 11 2" xfId="13474"/>
    <cellStyle name="Normal 9 110" xfId="10526"/>
    <cellStyle name="Normal 9 111" xfId="10527"/>
    <cellStyle name="Normal 9 112" xfId="10528"/>
    <cellStyle name="Normal 9 113" xfId="10529"/>
    <cellStyle name="Normal 9 114" xfId="10530"/>
    <cellStyle name="Normal 9 115" xfId="10531"/>
    <cellStyle name="Normal 9 116" xfId="10532"/>
    <cellStyle name="Normal 9 117" xfId="10533"/>
    <cellStyle name="Normal 9 118" xfId="10534"/>
    <cellStyle name="Normal 9 119" xfId="10535"/>
    <cellStyle name="Normal 9 12" xfId="10536"/>
    <cellStyle name="Normal 9 12 2" xfId="13475"/>
    <cellStyle name="Normal 9 120" xfId="10537"/>
    <cellStyle name="Normal 9 121" xfId="10538"/>
    <cellStyle name="Normal 9 122" xfId="10539"/>
    <cellStyle name="Normal 9 123" xfId="10540"/>
    <cellStyle name="Normal 9 124" xfId="10541"/>
    <cellStyle name="Normal 9 125" xfId="10542"/>
    <cellStyle name="Normal 9 126" xfId="10543"/>
    <cellStyle name="Normal 9 127" xfId="10544"/>
    <cellStyle name="Normal 9 128" xfId="10545"/>
    <cellStyle name="Normal 9 129" xfId="10546"/>
    <cellStyle name="Normal 9 13" xfId="10547"/>
    <cellStyle name="Normal 9 13 2" xfId="13476"/>
    <cellStyle name="Normal 9 130" xfId="10548"/>
    <cellStyle name="Normal 9 131" xfId="10549"/>
    <cellStyle name="Normal 9 132" xfId="10550"/>
    <cellStyle name="Normal 9 133" xfId="10551"/>
    <cellStyle name="Normal 9 134" xfId="10552"/>
    <cellStyle name="Normal 9 135" xfId="13472"/>
    <cellStyle name="Normal 9 14" xfId="10553"/>
    <cellStyle name="Normal 9 15" xfId="10554"/>
    <cellStyle name="Normal 9 16" xfId="10555"/>
    <cellStyle name="Normal 9 17" xfId="10556"/>
    <cellStyle name="Normal 9 18" xfId="10557"/>
    <cellStyle name="Normal 9 19" xfId="10558"/>
    <cellStyle name="Normal 9 2" xfId="10559"/>
    <cellStyle name="Normal 9 2 2" xfId="10560"/>
    <cellStyle name="Normal 9 2 2 2" xfId="13478"/>
    <cellStyle name="Normal 9 2 3" xfId="10561"/>
    <cellStyle name="Normal 9 2 3 2" xfId="13479"/>
    <cellStyle name="Normal 9 2 4" xfId="10562"/>
    <cellStyle name="Normal 9 2 4 2" xfId="13753"/>
    <cellStyle name="Normal 9 2 5" xfId="13477"/>
    <cellStyle name="Normal 9 20" xfId="10563"/>
    <cellStyle name="Normal 9 21" xfId="10564"/>
    <cellStyle name="Normal 9 22" xfId="10565"/>
    <cellStyle name="Normal 9 23" xfId="10566"/>
    <cellStyle name="Normal 9 24" xfId="10567"/>
    <cellStyle name="Normal 9 25" xfId="10568"/>
    <cellStyle name="Normal 9 26" xfId="10569"/>
    <cellStyle name="Normal 9 27" xfId="10570"/>
    <cellStyle name="Normal 9 28" xfId="10571"/>
    <cellStyle name="Normal 9 29" xfId="10572"/>
    <cellStyle name="Normal 9 3" xfId="10573"/>
    <cellStyle name="Normal 9 3 2" xfId="10574"/>
    <cellStyle name="Normal 9 3 2 2" xfId="13481"/>
    <cellStyle name="Normal 9 3 3" xfId="10575"/>
    <cellStyle name="Normal 9 3 3 2" xfId="13482"/>
    <cellStyle name="Normal 9 3 4" xfId="13480"/>
    <cellStyle name="Normal 9 30" xfId="10576"/>
    <cellStyle name="Normal 9 31" xfId="10577"/>
    <cellStyle name="Normal 9 32" xfId="10578"/>
    <cellStyle name="Normal 9 33" xfId="10579"/>
    <cellStyle name="Normal 9 34" xfId="10580"/>
    <cellStyle name="Normal 9 35" xfId="10581"/>
    <cellStyle name="Normal 9 36" xfId="10582"/>
    <cellStyle name="Normal 9 37" xfId="10583"/>
    <cellStyle name="Normal 9 38" xfId="10584"/>
    <cellStyle name="Normal 9 39" xfId="10585"/>
    <cellStyle name="Normal 9 4" xfId="10586"/>
    <cellStyle name="Normal 9 4 2" xfId="10587"/>
    <cellStyle name="Normal 9 4 2 2" xfId="13484"/>
    <cellStyle name="Normal 9 4 3" xfId="10588"/>
    <cellStyle name="Normal 9 4 3 2" xfId="13485"/>
    <cellStyle name="Normal 9 4 4" xfId="13483"/>
    <cellStyle name="Normal 9 40" xfId="10589"/>
    <cellStyle name="Normal 9 41" xfId="10590"/>
    <cellStyle name="Normal 9 42" xfId="10591"/>
    <cellStyle name="Normal 9 43" xfId="10592"/>
    <cellStyle name="Normal 9 44" xfId="10593"/>
    <cellStyle name="Normal 9 45" xfId="10594"/>
    <cellStyle name="Normal 9 46" xfId="10595"/>
    <cellStyle name="Normal 9 47" xfId="10596"/>
    <cellStyle name="Normal 9 48" xfId="10597"/>
    <cellStyle name="Normal 9 49" xfId="10598"/>
    <cellStyle name="Normal 9 5" xfId="10599"/>
    <cellStyle name="Normal 9 5 2" xfId="13486"/>
    <cellStyle name="Normal 9 50" xfId="10600"/>
    <cellStyle name="Normal 9 51" xfId="10601"/>
    <cellStyle name="Normal 9 52" xfId="10602"/>
    <cellStyle name="Normal 9 53" xfId="10603"/>
    <cellStyle name="Normal 9 54" xfId="10604"/>
    <cellStyle name="Normal 9 55" xfId="10605"/>
    <cellStyle name="Normal 9 56" xfId="10606"/>
    <cellStyle name="Normal 9 57" xfId="10607"/>
    <cellStyle name="Normal 9 58" xfId="10608"/>
    <cellStyle name="Normal 9 59" xfId="10609"/>
    <cellStyle name="Normal 9 6" xfId="10610"/>
    <cellStyle name="Normal 9 6 2" xfId="13487"/>
    <cellStyle name="Normal 9 60" xfId="10611"/>
    <cellStyle name="Normal 9 61" xfId="10612"/>
    <cellStyle name="Normal 9 62" xfId="10613"/>
    <cellStyle name="Normal 9 63" xfId="10614"/>
    <cellStyle name="Normal 9 64" xfId="10615"/>
    <cellStyle name="Normal 9 65" xfId="10616"/>
    <cellStyle name="Normal 9 66" xfId="10617"/>
    <cellStyle name="Normal 9 67" xfId="10618"/>
    <cellStyle name="Normal 9 68" xfId="10619"/>
    <cellStyle name="Normal 9 69" xfId="10620"/>
    <cellStyle name="Normal 9 7" xfId="10621"/>
    <cellStyle name="Normal 9 7 2" xfId="10622"/>
    <cellStyle name="Normal 9 7 3" xfId="13488"/>
    <cellStyle name="Normal 9 70" xfId="10623"/>
    <cellStyle name="Normal 9 71" xfId="10624"/>
    <cellStyle name="Normal 9 72" xfId="10625"/>
    <cellStyle name="Normal 9 73" xfId="10626"/>
    <cellStyle name="Normal 9 74" xfId="10627"/>
    <cellStyle name="Normal 9 75" xfId="10628"/>
    <cellStyle name="Normal 9 76" xfId="10629"/>
    <cellStyle name="Normal 9 77" xfId="10630"/>
    <cellStyle name="Normal 9 78" xfId="10631"/>
    <cellStyle name="Normal 9 79" xfId="10632"/>
    <cellStyle name="Normal 9 8" xfId="10633"/>
    <cellStyle name="Normal 9 8 2" xfId="13489"/>
    <cellStyle name="Normal 9 80" xfId="10634"/>
    <cellStyle name="Normal 9 81" xfId="10635"/>
    <cellStyle name="Normal 9 82" xfId="10636"/>
    <cellStyle name="Normal 9 83" xfId="10637"/>
    <cellStyle name="Normal 9 84" xfId="10638"/>
    <cellStyle name="Normal 9 85" xfId="10639"/>
    <cellStyle name="Normal 9 86" xfId="10640"/>
    <cellStyle name="Normal 9 87" xfId="10641"/>
    <cellStyle name="Normal 9 88" xfId="10642"/>
    <cellStyle name="Normal 9 89" xfId="10643"/>
    <cellStyle name="Normal 9 9" xfId="10644"/>
    <cellStyle name="Normal 9 9 2" xfId="13490"/>
    <cellStyle name="Normal 9 90" xfId="10645"/>
    <cellStyle name="Normal 9 91" xfId="10646"/>
    <cellStyle name="Normal 9 92" xfId="10647"/>
    <cellStyle name="Normal 9 93" xfId="10648"/>
    <cellStyle name="Normal 9 94" xfId="10649"/>
    <cellStyle name="Normal 9 95" xfId="10650"/>
    <cellStyle name="Normal 9 96" xfId="10651"/>
    <cellStyle name="Normal 9 97" xfId="10652"/>
    <cellStyle name="Normal 9 98" xfId="10653"/>
    <cellStyle name="Normal 9 99" xfId="10654"/>
    <cellStyle name="Normal 9_May-11 RNR WS GK Format" xfId="10655"/>
    <cellStyle name="Normal 90" xfId="13491"/>
    <cellStyle name="Normal 91" xfId="13492"/>
    <cellStyle name="Normal 92" xfId="13493"/>
    <cellStyle name="Normal 92 2" xfId="13494"/>
    <cellStyle name="Normal 93" xfId="13495"/>
    <cellStyle name="Normal 94" xfId="13496"/>
    <cellStyle name="Normal 95" xfId="13497"/>
    <cellStyle name="Normal 96" xfId="13498"/>
    <cellStyle name="Normal 97" xfId="13499"/>
    <cellStyle name="Normal 98" xfId="13500"/>
    <cellStyle name="Normal 98 2" xfId="13501"/>
    <cellStyle name="Normal 99" xfId="13502"/>
    <cellStyle name="Normal 99 2" xfId="13503"/>
    <cellStyle name="Normal_RI District format 26.3.09" xfId="11884"/>
    <cellStyle name="normální_laroux" xfId="10656"/>
    <cellStyle name="Note 10" xfId="10657"/>
    <cellStyle name="Note 10 2" xfId="10658"/>
    <cellStyle name="Note 10 2 2" xfId="13505"/>
    <cellStyle name="Note 10 3" xfId="13504"/>
    <cellStyle name="Note 11" xfId="10659"/>
    <cellStyle name="Note 11 2" xfId="10660"/>
    <cellStyle name="Note 2" xfId="10661"/>
    <cellStyle name="Note 2 10" xfId="10662"/>
    <cellStyle name="Note 2 100" xfId="10663"/>
    <cellStyle name="Note 2 101" xfId="10664"/>
    <cellStyle name="Note 2 102" xfId="10665"/>
    <cellStyle name="Note 2 103" xfId="10666"/>
    <cellStyle name="Note 2 104" xfId="10667"/>
    <cellStyle name="Note 2 105" xfId="10668"/>
    <cellStyle name="Note 2 106" xfId="10669"/>
    <cellStyle name="Note 2 107" xfId="10670"/>
    <cellStyle name="Note 2 108" xfId="10671"/>
    <cellStyle name="Note 2 109" xfId="10672"/>
    <cellStyle name="Note 2 11" xfId="10673"/>
    <cellStyle name="Note 2 110" xfId="10674"/>
    <cellStyle name="Note 2 111" xfId="10675"/>
    <cellStyle name="Note 2 112" xfId="10676"/>
    <cellStyle name="Note 2 113" xfId="10677"/>
    <cellStyle name="Note 2 114" xfId="10678"/>
    <cellStyle name="Note 2 115" xfId="10679"/>
    <cellStyle name="Note 2 116" xfId="10680"/>
    <cellStyle name="Note 2 117" xfId="10681"/>
    <cellStyle name="Note 2 118" xfId="10682"/>
    <cellStyle name="Note 2 119" xfId="10683"/>
    <cellStyle name="Note 2 12" xfId="10684"/>
    <cellStyle name="Note 2 120" xfId="10685"/>
    <cellStyle name="Note 2 121" xfId="10686"/>
    <cellStyle name="Note 2 122" xfId="10687"/>
    <cellStyle name="Note 2 123" xfId="10688"/>
    <cellStyle name="Note 2 124" xfId="10689"/>
    <cellStyle name="Note 2 125" xfId="10690"/>
    <cellStyle name="Note 2 126" xfId="10691"/>
    <cellStyle name="Note 2 127" xfId="10692"/>
    <cellStyle name="Note 2 128" xfId="10693"/>
    <cellStyle name="Note 2 129" xfId="10694"/>
    <cellStyle name="Note 2 13" xfId="10695"/>
    <cellStyle name="Note 2 130" xfId="10696"/>
    <cellStyle name="Note 2 131" xfId="10697"/>
    <cellStyle name="Note 2 132" xfId="10698"/>
    <cellStyle name="Note 2 133" xfId="10699"/>
    <cellStyle name="Note 2 134" xfId="10700"/>
    <cellStyle name="Note 2 135" xfId="10701"/>
    <cellStyle name="Note 2 136" xfId="13506"/>
    <cellStyle name="Note 2 14" xfId="10702"/>
    <cellStyle name="Note 2 15" xfId="10703"/>
    <cellStyle name="Note 2 16" xfId="10704"/>
    <cellStyle name="Note 2 17" xfId="10705"/>
    <cellStyle name="Note 2 18" xfId="10706"/>
    <cellStyle name="Note 2 19" xfId="10707"/>
    <cellStyle name="Note 2 2" xfId="10708"/>
    <cellStyle name="Note 2 2 2" xfId="10709"/>
    <cellStyle name="Note 2 2 3" xfId="13507"/>
    <cellStyle name="Note 2 20" xfId="10710"/>
    <cellStyle name="Note 2 21" xfId="10711"/>
    <cellStyle name="Note 2 22" xfId="10712"/>
    <cellStyle name="Note 2 23" xfId="10713"/>
    <cellStyle name="Note 2 24" xfId="10714"/>
    <cellStyle name="Note 2 25" xfId="10715"/>
    <cellStyle name="Note 2 26" xfId="10716"/>
    <cellStyle name="Note 2 27" xfId="10717"/>
    <cellStyle name="Note 2 28" xfId="10718"/>
    <cellStyle name="Note 2 29" xfId="10719"/>
    <cellStyle name="Note 2 3" xfId="10720"/>
    <cellStyle name="Note 2 3 2" xfId="10721"/>
    <cellStyle name="Note 2 3 3" xfId="13508"/>
    <cellStyle name="Note 2 30" xfId="10722"/>
    <cellStyle name="Note 2 31" xfId="10723"/>
    <cellStyle name="Note 2 32" xfId="10724"/>
    <cellStyle name="Note 2 33" xfId="10725"/>
    <cellStyle name="Note 2 34" xfId="10726"/>
    <cellStyle name="Note 2 35" xfId="10727"/>
    <cellStyle name="Note 2 36" xfId="10728"/>
    <cellStyle name="Note 2 37" xfId="10729"/>
    <cellStyle name="Note 2 38" xfId="10730"/>
    <cellStyle name="Note 2 39" xfId="10731"/>
    <cellStyle name="Note 2 4" xfId="10732"/>
    <cellStyle name="Note 2 4 2" xfId="13509"/>
    <cellStyle name="Note 2 40" xfId="10733"/>
    <cellStyle name="Note 2 41" xfId="10734"/>
    <cellStyle name="Note 2 42" xfId="10735"/>
    <cellStyle name="Note 2 43" xfId="10736"/>
    <cellStyle name="Note 2 44" xfId="10737"/>
    <cellStyle name="Note 2 45" xfId="10738"/>
    <cellStyle name="Note 2 46" xfId="10739"/>
    <cellStyle name="Note 2 47" xfId="10740"/>
    <cellStyle name="Note 2 48" xfId="10741"/>
    <cellStyle name="Note 2 49" xfId="10742"/>
    <cellStyle name="Note 2 5" xfId="10743"/>
    <cellStyle name="Note 2 5 2" xfId="13510"/>
    <cellStyle name="Note 2 50" xfId="10744"/>
    <cellStyle name="Note 2 51" xfId="10745"/>
    <cellStyle name="Note 2 52" xfId="10746"/>
    <cellStyle name="Note 2 53" xfId="10747"/>
    <cellStyle name="Note 2 54" xfId="10748"/>
    <cellStyle name="Note 2 55" xfId="10749"/>
    <cellStyle name="Note 2 56" xfId="10750"/>
    <cellStyle name="Note 2 57" xfId="10751"/>
    <cellStyle name="Note 2 58" xfId="10752"/>
    <cellStyle name="Note 2 59" xfId="10753"/>
    <cellStyle name="Note 2 6" xfId="10754"/>
    <cellStyle name="Note 2 6 2" xfId="13511"/>
    <cellStyle name="Note 2 60" xfId="10755"/>
    <cellStyle name="Note 2 61" xfId="10756"/>
    <cellStyle name="Note 2 62" xfId="10757"/>
    <cellStyle name="Note 2 63" xfId="10758"/>
    <cellStyle name="Note 2 64" xfId="10759"/>
    <cellStyle name="Note 2 65" xfId="10760"/>
    <cellStyle name="Note 2 66" xfId="10761"/>
    <cellStyle name="Note 2 67" xfId="10762"/>
    <cellStyle name="Note 2 68" xfId="10763"/>
    <cellStyle name="Note 2 69" xfId="10764"/>
    <cellStyle name="Note 2 7" xfId="10765"/>
    <cellStyle name="Note 2 7 2" xfId="13512"/>
    <cellStyle name="Note 2 70" xfId="10766"/>
    <cellStyle name="Note 2 71" xfId="10767"/>
    <cellStyle name="Note 2 72" xfId="10768"/>
    <cellStyle name="Note 2 73" xfId="10769"/>
    <cellStyle name="Note 2 74" xfId="10770"/>
    <cellStyle name="Note 2 75" xfId="10771"/>
    <cellStyle name="Note 2 76" xfId="10772"/>
    <cellStyle name="Note 2 77" xfId="10773"/>
    <cellStyle name="Note 2 78" xfId="10774"/>
    <cellStyle name="Note 2 79" xfId="10775"/>
    <cellStyle name="Note 2 8" xfId="10776"/>
    <cellStyle name="Note 2 8 2" xfId="13513"/>
    <cellStyle name="Note 2 80" xfId="10777"/>
    <cellStyle name="Note 2 81" xfId="10778"/>
    <cellStyle name="Note 2 82" xfId="10779"/>
    <cellStyle name="Note 2 83" xfId="10780"/>
    <cellStyle name="Note 2 84" xfId="10781"/>
    <cellStyle name="Note 2 85" xfId="10782"/>
    <cellStyle name="Note 2 86" xfId="10783"/>
    <cellStyle name="Note 2 87" xfId="10784"/>
    <cellStyle name="Note 2 88" xfId="10785"/>
    <cellStyle name="Note 2 89" xfId="10786"/>
    <cellStyle name="Note 2 9" xfId="10787"/>
    <cellStyle name="Note 2 90" xfId="10788"/>
    <cellStyle name="Note 2 91" xfId="10789"/>
    <cellStyle name="Note 2 92" xfId="10790"/>
    <cellStyle name="Note 2 93" xfId="10791"/>
    <cellStyle name="Note 2 94" xfId="10792"/>
    <cellStyle name="Note 2 95" xfId="10793"/>
    <cellStyle name="Note 2 96" xfId="10794"/>
    <cellStyle name="Note 2 97" xfId="10795"/>
    <cellStyle name="Note 2 98" xfId="10796"/>
    <cellStyle name="Note 2 99" xfId="10797"/>
    <cellStyle name="Note 2_lt" xfId="13514"/>
    <cellStyle name="Note 3" xfId="10798"/>
    <cellStyle name="Note 3 10" xfId="10799"/>
    <cellStyle name="Note 3 100" xfId="10800"/>
    <cellStyle name="Note 3 101" xfId="10801"/>
    <cellStyle name="Note 3 102" xfId="10802"/>
    <cellStyle name="Note 3 103" xfId="10803"/>
    <cellStyle name="Note 3 104" xfId="10804"/>
    <cellStyle name="Note 3 105" xfId="10805"/>
    <cellStyle name="Note 3 106" xfId="10806"/>
    <cellStyle name="Note 3 107" xfId="10807"/>
    <cellStyle name="Note 3 108" xfId="10808"/>
    <cellStyle name="Note 3 109" xfId="10809"/>
    <cellStyle name="Note 3 11" xfId="10810"/>
    <cellStyle name="Note 3 110" xfId="10811"/>
    <cellStyle name="Note 3 111" xfId="10812"/>
    <cellStyle name="Note 3 112" xfId="10813"/>
    <cellStyle name="Note 3 113" xfId="10814"/>
    <cellStyle name="Note 3 114" xfId="10815"/>
    <cellStyle name="Note 3 115" xfId="10816"/>
    <cellStyle name="Note 3 116" xfId="10817"/>
    <cellStyle name="Note 3 117" xfId="10818"/>
    <cellStyle name="Note 3 118" xfId="10819"/>
    <cellStyle name="Note 3 119" xfId="10820"/>
    <cellStyle name="Note 3 12" xfId="10821"/>
    <cellStyle name="Note 3 120" xfId="10822"/>
    <cellStyle name="Note 3 121" xfId="10823"/>
    <cellStyle name="Note 3 122" xfId="10824"/>
    <cellStyle name="Note 3 123" xfId="10825"/>
    <cellStyle name="Note 3 124" xfId="10826"/>
    <cellStyle name="Note 3 125" xfId="10827"/>
    <cellStyle name="Note 3 126" xfId="10828"/>
    <cellStyle name="Note 3 127" xfId="10829"/>
    <cellStyle name="Note 3 128" xfId="10830"/>
    <cellStyle name="Note 3 129" xfId="10831"/>
    <cellStyle name="Note 3 13" xfId="10832"/>
    <cellStyle name="Note 3 130" xfId="10833"/>
    <cellStyle name="Note 3 131" xfId="10834"/>
    <cellStyle name="Note 3 132" xfId="10835"/>
    <cellStyle name="Note 3 133" xfId="10836"/>
    <cellStyle name="Note 3 134" xfId="13515"/>
    <cellStyle name="Note 3 14" xfId="10837"/>
    <cellStyle name="Note 3 15" xfId="10838"/>
    <cellStyle name="Note 3 16" xfId="10839"/>
    <cellStyle name="Note 3 17" xfId="10840"/>
    <cellStyle name="Note 3 18" xfId="10841"/>
    <cellStyle name="Note 3 19" xfId="10842"/>
    <cellStyle name="Note 3 2" xfId="10843"/>
    <cellStyle name="Note 3 2 2" xfId="13516"/>
    <cellStyle name="Note 3 20" xfId="10844"/>
    <cellStyle name="Note 3 21" xfId="10845"/>
    <cellStyle name="Note 3 22" xfId="10846"/>
    <cellStyle name="Note 3 23" xfId="10847"/>
    <cellStyle name="Note 3 24" xfId="10848"/>
    <cellStyle name="Note 3 25" xfId="10849"/>
    <cellStyle name="Note 3 26" xfId="10850"/>
    <cellStyle name="Note 3 27" xfId="10851"/>
    <cellStyle name="Note 3 28" xfId="10852"/>
    <cellStyle name="Note 3 29" xfId="10853"/>
    <cellStyle name="Note 3 3" xfId="10854"/>
    <cellStyle name="Note 3 3 2" xfId="13517"/>
    <cellStyle name="Note 3 30" xfId="10855"/>
    <cellStyle name="Note 3 31" xfId="10856"/>
    <cellStyle name="Note 3 32" xfId="10857"/>
    <cellStyle name="Note 3 33" xfId="10858"/>
    <cellStyle name="Note 3 34" xfId="10859"/>
    <cellStyle name="Note 3 35" xfId="10860"/>
    <cellStyle name="Note 3 36" xfId="10861"/>
    <cellStyle name="Note 3 37" xfId="10862"/>
    <cellStyle name="Note 3 38" xfId="10863"/>
    <cellStyle name="Note 3 39" xfId="10864"/>
    <cellStyle name="Note 3 4" xfId="10865"/>
    <cellStyle name="Note 3 4 2" xfId="13518"/>
    <cellStyle name="Note 3 40" xfId="10866"/>
    <cellStyle name="Note 3 41" xfId="10867"/>
    <cellStyle name="Note 3 42" xfId="10868"/>
    <cellStyle name="Note 3 43" xfId="10869"/>
    <cellStyle name="Note 3 44" xfId="10870"/>
    <cellStyle name="Note 3 45" xfId="10871"/>
    <cellStyle name="Note 3 46" xfId="10872"/>
    <cellStyle name="Note 3 47" xfId="10873"/>
    <cellStyle name="Note 3 48" xfId="10874"/>
    <cellStyle name="Note 3 49" xfId="10875"/>
    <cellStyle name="Note 3 5" xfId="10876"/>
    <cellStyle name="Note 3 5 2" xfId="13519"/>
    <cellStyle name="Note 3 50" xfId="10877"/>
    <cellStyle name="Note 3 51" xfId="10878"/>
    <cellStyle name="Note 3 52" xfId="10879"/>
    <cellStyle name="Note 3 53" xfId="10880"/>
    <cellStyle name="Note 3 54" xfId="10881"/>
    <cellStyle name="Note 3 55" xfId="10882"/>
    <cellStyle name="Note 3 56" xfId="10883"/>
    <cellStyle name="Note 3 57" xfId="10884"/>
    <cellStyle name="Note 3 58" xfId="10885"/>
    <cellStyle name="Note 3 59" xfId="10886"/>
    <cellStyle name="Note 3 6" xfId="10887"/>
    <cellStyle name="Note 3 6 2" xfId="10888"/>
    <cellStyle name="Note 3 60" xfId="10889"/>
    <cellStyle name="Note 3 61" xfId="10890"/>
    <cellStyle name="Note 3 62" xfId="10891"/>
    <cellStyle name="Note 3 63" xfId="10892"/>
    <cellStyle name="Note 3 64" xfId="10893"/>
    <cellStyle name="Note 3 65" xfId="10894"/>
    <cellStyle name="Note 3 66" xfId="10895"/>
    <cellStyle name="Note 3 67" xfId="10896"/>
    <cellStyle name="Note 3 68" xfId="10897"/>
    <cellStyle name="Note 3 69" xfId="10898"/>
    <cellStyle name="Note 3 7" xfId="10899"/>
    <cellStyle name="Note 3 70" xfId="10900"/>
    <cellStyle name="Note 3 71" xfId="10901"/>
    <cellStyle name="Note 3 72" xfId="10902"/>
    <cellStyle name="Note 3 73" xfId="10903"/>
    <cellStyle name="Note 3 74" xfId="10904"/>
    <cellStyle name="Note 3 75" xfId="10905"/>
    <cellStyle name="Note 3 76" xfId="10906"/>
    <cellStyle name="Note 3 77" xfId="10907"/>
    <cellStyle name="Note 3 78" xfId="10908"/>
    <cellStyle name="Note 3 79" xfId="10909"/>
    <cellStyle name="Note 3 8" xfId="10910"/>
    <cellStyle name="Note 3 80" xfId="10911"/>
    <cellStyle name="Note 3 81" xfId="10912"/>
    <cellStyle name="Note 3 82" xfId="10913"/>
    <cellStyle name="Note 3 83" xfId="10914"/>
    <cellStyle name="Note 3 84" xfId="10915"/>
    <cellStyle name="Note 3 85" xfId="10916"/>
    <cellStyle name="Note 3 86" xfId="10917"/>
    <cellStyle name="Note 3 87" xfId="10918"/>
    <cellStyle name="Note 3 88" xfId="10919"/>
    <cellStyle name="Note 3 89" xfId="10920"/>
    <cellStyle name="Note 3 9" xfId="10921"/>
    <cellStyle name="Note 3 90" xfId="10922"/>
    <cellStyle name="Note 3 91" xfId="10923"/>
    <cellStyle name="Note 3 92" xfId="10924"/>
    <cellStyle name="Note 3 93" xfId="10925"/>
    <cellStyle name="Note 3 94" xfId="10926"/>
    <cellStyle name="Note 3 95" xfId="10927"/>
    <cellStyle name="Note 3 96" xfId="10928"/>
    <cellStyle name="Note 3 97" xfId="10929"/>
    <cellStyle name="Note 3 98" xfId="10930"/>
    <cellStyle name="Note 3 99" xfId="10931"/>
    <cellStyle name="Note 3_lt" xfId="10932"/>
    <cellStyle name="Note 4" xfId="10933"/>
    <cellStyle name="Note 4 10" xfId="10934"/>
    <cellStyle name="Note 4 100" xfId="10935"/>
    <cellStyle name="Note 4 101" xfId="10936"/>
    <cellStyle name="Note 4 102" xfId="10937"/>
    <cellStyle name="Note 4 103" xfId="10938"/>
    <cellStyle name="Note 4 104" xfId="10939"/>
    <cellStyle name="Note 4 105" xfId="10940"/>
    <cellStyle name="Note 4 106" xfId="10941"/>
    <cellStyle name="Note 4 107" xfId="10942"/>
    <cellStyle name="Note 4 108" xfId="10943"/>
    <cellStyle name="Note 4 109" xfId="10944"/>
    <cellStyle name="Note 4 11" xfId="10945"/>
    <cellStyle name="Note 4 110" xfId="10946"/>
    <cellStyle name="Note 4 111" xfId="10947"/>
    <cellStyle name="Note 4 112" xfId="10948"/>
    <cellStyle name="Note 4 113" xfId="10949"/>
    <cellStyle name="Note 4 114" xfId="10950"/>
    <cellStyle name="Note 4 115" xfId="10951"/>
    <cellStyle name="Note 4 116" xfId="10952"/>
    <cellStyle name="Note 4 117" xfId="10953"/>
    <cellStyle name="Note 4 118" xfId="10954"/>
    <cellStyle name="Note 4 119" xfId="10955"/>
    <cellStyle name="Note 4 12" xfId="10956"/>
    <cellStyle name="Note 4 120" xfId="10957"/>
    <cellStyle name="Note 4 121" xfId="10958"/>
    <cellStyle name="Note 4 122" xfId="10959"/>
    <cellStyle name="Note 4 123" xfId="10960"/>
    <cellStyle name="Note 4 124" xfId="10961"/>
    <cellStyle name="Note 4 125" xfId="10962"/>
    <cellStyle name="Note 4 126" xfId="10963"/>
    <cellStyle name="Note 4 127" xfId="10964"/>
    <cellStyle name="Note 4 128" xfId="10965"/>
    <cellStyle name="Note 4 129" xfId="10966"/>
    <cellStyle name="Note 4 13" xfId="10967"/>
    <cellStyle name="Note 4 130" xfId="10968"/>
    <cellStyle name="Note 4 131" xfId="10969"/>
    <cellStyle name="Note 4 132" xfId="10970"/>
    <cellStyle name="Note 4 133" xfId="10971"/>
    <cellStyle name="Note 4 134" xfId="10972"/>
    <cellStyle name="Note 4 135" xfId="13520"/>
    <cellStyle name="Note 4 14" xfId="10973"/>
    <cellStyle name="Note 4 15" xfId="10974"/>
    <cellStyle name="Note 4 16" xfId="10975"/>
    <cellStyle name="Note 4 17" xfId="10976"/>
    <cellStyle name="Note 4 18" xfId="10977"/>
    <cellStyle name="Note 4 19" xfId="10978"/>
    <cellStyle name="Note 4 2" xfId="10979"/>
    <cellStyle name="Note 4 2 2" xfId="13521"/>
    <cellStyle name="Note 4 20" xfId="10980"/>
    <cellStyle name="Note 4 21" xfId="10981"/>
    <cellStyle name="Note 4 22" xfId="10982"/>
    <cellStyle name="Note 4 23" xfId="10983"/>
    <cellStyle name="Note 4 24" xfId="10984"/>
    <cellStyle name="Note 4 25" xfId="10985"/>
    <cellStyle name="Note 4 26" xfId="10986"/>
    <cellStyle name="Note 4 27" xfId="10987"/>
    <cellStyle name="Note 4 28" xfId="10988"/>
    <cellStyle name="Note 4 29" xfId="10989"/>
    <cellStyle name="Note 4 3" xfId="10990"/>
    <cellStyle name="Note 4 3 2" xfId="13522"/>
    <cellStyle name="Note 4 30" xfId="10991"/>
    <cellStyle name="Note 4 31" xfId="10992"/>
    <cellStyle name="Note 4 32" xfId="10993"/>
    <cellStyle name="Note 4 33" xfId="10994"/>
    <cellStyle name="Note 4 34" xfId="10995"/>
    <cellStyle name="Note 4 35" xfId="10996"/>
    <cellStyle name="Note 4 36" xfId="10997"/>
    <cellStyle name="Note 4 37" xfId="10998"/>
    <cellStyle name="Note 4 38" xfId="10999"/>
    <cellStyle name="Note 4 39" xfId="11000"/>
    <cellStyle name="Note 4 4" xfId="11001"/>
    <cellStyle name="Note 4 4 2" xfId="13523"/>
    <cellStyle name="Note 4 40" xfId="11002"/>
    <cellStyle name="Note 4 41" xfId="11003"/>
    <cellStyle name="Note 4 42" xfId="11004"/>
    <cellStyle name="Note 4 43" xfId="11005"/>
    <cellStyle name="Note 4 44" xfId="11006"/>
    <cellStyle name="Note 4 45" xfId="11007"/>
    <cellStyle name="Note 4 46" xfId="11008"/>
    <cellStyle name="Note 4 47" xfId="11009"/>
    <cellStyle name="Note 4 48" xfId="11010"/>
    <cellStyle name="Note 4 49" xfId="11011"/>
    <cellStyle name="Note 4 5" xfId="11012"/>
    <cellStyle name="Note 4 5 2" xfId="13524"/>
    <cellStyle name="Note 4 50" xfId="11013"/>
    <cellStyle name="Note 4 51" xfId="11014"/>
    <cellStyle name="Note 4 52" xfId="11015"/>
    <cellStyle name="Note 4 53" xfId="11016"/>
    <cellStyle name="Note 4 54" xfId="11017"/>
    <cellStyle name="Note 4 55" xfId="11018"/>
    <cellStyle name="Note 4 56" xfId="11019"/>
    <cellStyle name="Note 4 57" xfId="11020"/>
    <cellStyle name="Note 4 58" xfId="11021"/>
    <cellStyle name="Note 4 59" xfId="11022"/>
    <cellStyle name="Note 4 6" xfId="11023"/>
    <cellStyle name="Note 4 60" xfId="11024"/>
    <cellStyle name="Note 4 61" xfId="11025"/>
    <cellStyle name="Note 4 62" xfId="11026"/>
    <cellStyle name="Note 4 63" xfId="11027"/>
    <cellStyle name="Note 4 64" xfId="11028"/>
    <cellStyle name="Note 4 65" xfId="11029"/>
    <cellStyle name="Note 4 66" xfId="11030"/>
    <cellStyle name="Note 4 67" xfId="11031"/>
    <cellStyle name="Note 4 68" xfId="11032"/>
    <cellStyle name="Note 4 69" xfId="11033"/>
    <cellStyle name="Note 4 7" xfId="11034"/>
    <cellStyle name="Note 4 70" xfId="11035"/>
    <cellStyle name="Note 4 71" xfId="11036"/>
    <cellStyle name="Note 4 72" xfId="11037"/>
    <cellStyle name="Note 4 73" xfId="11038"/>
    <cellStyle name="Note 4 74" xfId="11039"/>
    <cellStyle name="Note 4 75" xfId="11040"/>
    <cellStyle name="Note 4 76" xfId="11041"/>
    <cellStyle name="Note 4 77" xfId="11042"/>
    <cellStyle name="Note 4 78" xfId="11043"/>
    <cellStyle name="Note 4 79" xfId="11044"/>
    <cellStyle name="Note 4 8" xfId="11045"/>
    <cellStyle name="Note 4 80" xfId="11046"/>
    <cellStyle name="Note 4 81" xfId="11047"/>
    <cellStyle name="Note 4 82" xfId="11048"/>
    <cellStyle name="Note 4 83" xfId="11049"/>
    <cellStyle name="Note 4 84" xfId="11050"/>
    <cellStyle name="Note 4 85" xfId="11051"/>
    <cellStyle name="Note 4 86" xfId="11052"/>
    <cellStyle name="Note 4 87" xfId="11053"/>
    <cellStyle name="Note 4 88" xfId="11054"/>
    <cellStyle name="Note 4 89" xfId="11055"/>
    <cellStyle name="Note 4 9" xfId="11056"/>
    <cellStyle name="Note 4 90" xfId="11057"/>
    <cellStyle name="Note 4 91" xfId="11058"/>
    <cellStyle name="Note 4 92" xfId="11059"/>
    <cellStyle name="Note 4 93" xfId="11060"/>
    <cellStyle name="Note 4 94" xfId="11061"/>
    <cellStyle name="Note 4 95" xfId="11062"/>
    <cellStyle name="Note 4 96" xfId="11063"/>
    <cellStyle name="Note 4 97" xfId="11064"/>
    <cellStyle name="Note 4 98" xfId="11065"/>
    <cellStyle name="Note 4 99" xfId="11066"/>
    <cellStyle name="Note 4_lt" xfId="11067"/>
    <cellStyle name="Note 5" xfId="11068"/>
    <cellStyle name="Note 5 2" xfId="13525"/>
    <cellStyle name="Note 6" xfId="11069"/>
    <cellStyle name="Note 6 2" xfId="13526"/>
    <cellStyle name="Note 7" xfId="11070"/>
    <cellStyle name="Note 7 2" xfId="13527"/>
    <cellStyle name="Note 8" xfId="11071"/>
    <cellStyle name="Note 8 2" xfId="13528"/>
    <cellStyle name="Note 9" xfId="11072"/>
    <cellStyle name="Note 9 2" xfId="11073"/>
    <cellStyle name="Note 9 2 2" xfId="13530"/>
    <cellStyle name="Note 9 3" xfId="13529"/>
    <cellStyle name="Œ…‹æØ‚è [0.00]_Region Orders (2)" xfId="11074"/>
    <cellStyle name="Œ…‹æØ‚è_Region Orders (2)" xfId="11075"/>
    <cellStyle name="OffSheet" xfId="11076"/>
    <cellStyle name="OffSheet 2" xfId="13531"/>
    <cellStyle name="Output 10" xfId="11077"/>
    <cellStyle name="Output 10 2" xfId="11078"/>
    <cellStyle name="Output 11" xfId="11079"/>
    <cellStyle name="Output 11 2" xfId="11080"/>
    <cellStyle name="Output 2" xfId="11081"/>
    <cellStyle name="Output 2 10" xfId="11082"/>
    <cellStyle name="Output 2 100" xfId="11083"/>
    <cellStyle name="Output 2 101" xfId="11084"/>
    <cellStyle name="Output 2 102" xfId="11085"/>
    <cellStyle name="Output 2 103" xfId="11086"/>
    <cellStyle name="Output 2 104" xfId="11087"/>
    <cellStyle name="Output 2 105" xfId="11088"/>
    <cellStyle name="Output 2 106" xfId="11089"/>
    <cellStyle name="Output 2 107" xfId="11090"/>
    <cellStyle name="Output 2 108" xfId="11091"/>
    <cellStyle name="Output 2 109" xfId="11092"/>
    <cellStyle name="Output 2 11" xfId="11093"/>
    <cellStyle name="Output 2 110" xfId="11094"/>
    <cellStyle name="Output 2 111" xfId="11095"/>
    <cellStyle name="Output 2 112" xfId="11096"/>
    <cellStyle name="Output 2 113" xfId="11097"/>
    <cellStyle name="Output 2 114" xfId="11098"/>
    <cellStyle name="Output 2 115" xfId="11099"/>
    <cellStyle name="Output 2 116" xfId="11100"/>
    <cellStyle name="Output 2 117" xfId="11101"/>
    <cellStyle name="Output 2 118" xfId="11102"/>
    <cellStyle name="Output 2 119" xfId="11103"/>
    <cellStyle name="Output 2 12" xfId="11104"/>
    <cellStyle name="Output 2 120" xfId="11105"/>
    <cellStyle name="Output 2 121" xfId="11106"/>
    <cellStyle name="Output 2 122" xfId="11107"/>
    <cellStyle name="Output 2 123" xfId="11108"/>
    <cellStyle name="Output 2 124" xfId="11109"/>
    <cellStyle name="Output 2 125" xfId="11110"/>
    <cellStyle name="Output 2 126" xfId="11111"/>
    <cellStyle name="Output 2 127" xfId="11112"/>
    <cellStyle name="Output 2 128" xfId="11113"/>
    <cellStyle name="Output 2 129" xfId="11114"/>
    <cellStyle name="Output 2 13" xfId="11115"/>
    <cellStyle name="Output 2 130" xfId="11116"/>
    <cellStyle name="Output 2 131" xfId="11117"/>
    <cellStyle name="Output 2 132" xfId="11118"/>
    <cellStyle name="Output 2 133" xfId="11119"/>
    <cellStyle name="Output 2 134" xfId="13532"/>
    <cellStyle name="Output 2 14" xfId="11120"/>
    <cellStyle name="Output 2 15" xfId="11121"/>
    <cellStyle name="Output 2 16" xfId="11122"/>
    <cellStyle name="Output 2 17" xfId="11123"/>
    <cellStyle name="Output 2 18" xfId="11124"/>
    <cellStyle name="Output 2 19" xfId="11125"/>
    <cellStyle name="Output 2 2" xfId="11126"/>
    <cellStyle name="Output 2 2 2" xfId="11127"/>
    <cellStyle name="Output 2 2 3" xfId="13533"/>
    <cellStyle name="Output 2 20" xfId="11128"/>
    <cellStyle name="Output 2 21" xfId="11129"/>
    <cellStyle name="Output 2 22" xfId="11130"/>
    <cellStyle name="Output 2 23" xfId="11131"/>
    <cellStyle name="Output 2 24" xfId="11132"/>
    <cellStyle name="Output 2 25" xfId="11133"/>
    <cellStyle name="Output 2 26" xfId="11134"/>
    <cellStyle name="Output 2 27" xfId="11135"/>
    <cellStyle name="Output 2 28" xfId="11136"/>
    <cellStyle name="Output 2 29" xfId="11137"/>
    <cellStyle name="Output 2 3" xfId="11138"/>
    <cellStyle name="Output 2 3 2" xfId="11139"/>
    <cellStyle name="Output 2 3 3" xfId="13534"/>
    <cellStyle name="Output 2 30" xfId="11140"/>
    <cellStyle name="Output 2 31" xfId="11141"/>
    <cellStyle name="Output 2 32" xfId="11142"/>
    <cellStyle name="Output 2 33" xfId="11143"/>
    <cellStyle name="Output 2 34" xfId="11144"/>
    <cellStyle name="Output 2 35" xfId="11145"/>
    <cellStyle name="Output 2 36" xfId="11146"/>
    <cellStyle name="Output 2 37" xfId="11147"/>
    <cellStyle name="Output 2 38" xfId="11148"/>
    <cellStyle name="Output 2 39" xfId="11149"/>
    <cellStyle name="Output 2 4" xfId="11150"/>
    <cellStyle name="Output 2 4 2" xfId="11151"/>
    <cellStyle name="Output 2 4 3" xfId="13535"/>
    <cellStyle name="Output 2 40" xfId="11152"/>
    <cellStyle name="Output 2 41" xfId="11153"/>
    <cellStyle name="Output 2 42" xfId="11154"/>
    <cellStyle name="Output 2 43" xfId="11155"/>
    <cellStyle name="Output 2 44" xfId="11156"/>
    <cellStyle name="Output 2 45" xfId="11157"/>
    <cellStyle name="Output 2 46" xfId="11158"/>
    <cellStyle name="Output 2 47" xfId="11159"/>
    <cellStyle name="Output 2 48" xfId="11160"/>
    <cellStyle name="Output 2 49" xfId="11161"/>
    <cellStyle name="Output 2 5" xfId="11162"/>
    <cellStyle name="Output 2 5 2" xfId="11163"/>
    <cellStyle name="Output 2 5 3" xfId="13536"/>
    <cellStyle name="Output 2 50" xfId="11164"/>
    <cellStyle name="Output 2 51" xfId="11165"/>
    <cellStyle name="Output 2 52" xfId="11166"/>
    <cellStyle name="Output 2 53" xfId="11167"/>
    <cellStyle name="Output 2 54" xfId="11168"/>
    <cellStyle name="Output 2 55" xfId="11169"/>
    <cellStyle name="Output 2 56" xfId="11170"/>
    <cellStyle name="Output 2 57" xfId="11171"/>
    <cellStyle name="Output 2 58" xfId="11172"/>
    <cellStyle name="Output 2 59" xfId="11173"/>
    <cellStyle name="Output 2 6" xfId="11174"/>
    <cellStyle name="Output 2 6 2" xfId="11175"/>
    <cellStyle name="Output 2 6 3" xfId="13537"/>
    <cellStyle name="Output 2 60" xfId="11176"/>
    <cellStyle name="Output 2 61" xfId="11177"/>
    <cellStyle name="Output 2 62" xfId="11178"/>
    <cellStyle name="Output 2 63" xfId="11179"/>
    <cellStyle name="Output 2 64" xfId="11180"/>
    <cellStyle name="Output 2 65" xfId="11181"/>
    <cellStyle name="Output 2 66" xfId="11182"/>
    <cellStyle name="Output 2 67" xfId="11183"/>
    <cellStyle name="Output 2 68" xfId="11184"/>
    <cellStyle name="Output 2 69" xfId="11185"/>
    <cellStyle name="Output 2 7" xfId="11186"/>
    <cellStyle name="Output 2 7 2" xfId="11187"/>
    <cellStyle name="Output 2 7 3" xfId="13538"/>
    <cellStyle name="Output 2 70" xfId="11188"/>
    <cellStyle name="Output 2 71" xfId="11189"/>
    <cellStyle name="Output 2 72" xfId="11190"/>
    <cellStyle name="Output 2 73" xfId="11191"/>
    <cellStyle name="Output 2 74" xfId="11192"/>
    <cellStyle name="Output 2 75" xfId="11193"/>
    <cellStyle name="Output 2 76" xfId="11194"/>
    <cellStyle name="Output 2 77" xfId="11195"/>
    <cellStyle name="Output 2 78" xfId="11196"/>
    <cellStyle name="Output 2 79" xfId="11197"/>
    <cellStyle name="Output 2 8" xfId="11198"/>
    <cellStyle name="Output 2 8 2" xfId="11199"/>
    <cellStyle name="Output 2 8 3" xfId="13539"/>
    <cellStyle name="Output 2 80" xfId="11200"/>
    <cellStyle name="Output 2 81" xfId="11201"/>
    <cellStyle name="Output 2 82" xfId="11202"/>
    <cellStyle name="Output 2 83" xfId="11203"/>
    <cellStyle name="Output 2 84" xfId="11204"/>
    <cellStyle name="Output 2 85" xfId="11205"/>
    <cellStyle name="Output 2 86" xfId="11206"/>
    <cellStyle name="Output 2 87" xfId="11207"/>
    <cellStyle name="Output 2 88" xfId="11208"/>
    <cellStyle name="Output 2 89" xfId="11209"/>
    <cellStyle name="Output 2 9" xfId="11210"/>
    <cellStyle name="Output 2 90" xfId="11211"/>
    <cellStyle name="Output 2 91" xfId="11212"/>
    <cellStyle name="Output 2 92" xfId="11213"/>
    <cellStyle name="Output 2 93" xfId="11214"/>
    <cellStyle name="Output 2 94" xfId="11215"/>
    <cellStyle name="Output 2 95" xfId="11216"/>
    <cellStyle name="Output 2 96" xfId="11217"/>
    <cellStyle name="Output 2 97" xfId="11218"/>
    <cellStyle name="Output 2 98" xfId="11219"/>
    <cellStyle name="Output 2 99" xfId="11220"/>
    <cellStyle name="Output 2_lt" xfId="13540"/>
    <cellStyle name="Output 3" xfId="11221"/>
    <cellStyle name="Output 3 2" xfId="11222"/>
    <cellStyle name="Output 3 2 2" xfId="11223"/>
    <cellStyle name="Output 3 2 3" xfId="13542"/>
    <cellStyle name="Output 3 3" xfId="11224"/>
    <cellStyle name="Output 3 3 2" xfId="13543"/>
    <cellStyle name="Output 3 4" xfId="11225"/>
    <cellStyle name="Output 3 4 2" xfId="13544"/>
    <cellStyle name="Output 3 5" xfId="11226"/>
    <cellStyle name="Output 3 5 2" xfId="13545"/>
    <cellStyle name="Output 3 6" xfId="11227"/>
    <cellStyle name="Output 3 7" xfId="13541"/>
    <cellStyle name="Output 3_lt" xfId="11228"/>
    <cellStyle name="Output 4" xfId="11229"/>
    <cellStyle name="Output 4 2" xfId="11230"/>
    <cellStyle name="Output 4 2 2" xfId="13547"/>
    <cellStyle name="Output 4 3" xfId="11231"/>
    <cellStyle name="Output 4 3 2" xfId="13548"/>
    <cellStyle name="Output 4 4" xfId="11232"/>
    <cellStyle name="Output 4 4 2" xfId="13549"/>
    <cellStyle name="Output 4 5" xfId="11233"/>
    <cellStyle name="Output 4 5 2" xfId="13550"/>
    <cellStyle name="Output 4 6" xfId="11234"/>
    <cellStyle name="Output 4 7" xfId="13546"/>
    <cellStyle name="Output 4_lt" xfId="11235"/>
    <cellStyle name="Output 5" xfId="11236"/>
    <cellStyle name="Output 5 2" xfId="11237"/>
    <cellStyle name="Output 5 3" xfId="13551"/>
    <cellStyle name="Output 6" xfId="11238"/>
    <cellStyle name="Output 6 2" xfId="11239"/>
    <cellStyle name="Output 6 3" xfId="13552"/>
    <cellStyle name="Output 7" xfId="11240"/>
    <cellStyle name="Output 7 2" xfId="11241"/>
    <cellStyle name="Output 7 3" xfId="13553"/>
    <cellStyle name="Output 8" xfId="11242"/>
    <cellStyle name="Output 8 2" xfId="11243"/>
    <cellStyle name="Output 8 3" xfId="13554"/>
    <cellStyle name="Output 9" xfId="11244"/>
    <cellStyle name="Output 9 2" xfId="11245"/>
    <cellStyle name="Output 9 3" xfId="11246"/>
    <cellStyle name="Output 9 4" xfId="13555"/>
    <cellStyle name="per.style" xfId="11247"/>
    <cellStyle name="per.style 2" xfId="13556"/>
    <cellStyle name="Percent [0]_#6 Temps &amp; Contractors" xfId="11248"/>
    <cellStyle name="Percent [2]" xfId="11249"/>
    <cellStyle name="Percent [2] 2" xfId="11250"/>
    <cellStyle name="Percent [2] 2 2" xfId="11251"/>
    <cellStyle name="Percent [2] 2 2 2" xfId="13559"/>
    <cellStyle name="Percent [2] 2 3" xfId="11252"/>
    <cellStyle name="Percent [2] 2 3 2" xfId="13560"/>
    <cellStyle name="Percent [2] 2 4" xfId="13558"/>
    <cellStyle name="Percent [2] 3" xfId="11253"/>
    <cellStyle name="Percent [2] 3 2" xfId="11254"/>
    <cellStyle name="Percent [2] 3 2 2" xfId="13562"/>
    <cellStyle name="Percent [2] 3 3" xfId="11255"/>
    <cellStyle name="Percent [2] 3 3 2" xfId="13563"/>
    <cellStyle name="Percent [2] 3 4" xfId="13561"/>
    <cellStyle name="Percent [2] 4" xfId="11256"/>
    <cellStyle name="Percent [2] 4 2" xfId="11257"/>
    <cellStyle name="Percent [2] 4 2 2" xfId="13565"/>
    <cellStyle name="Percent [2] 4 3" xfId="11258"/>
    <cellStyle name="Percent [2] 4 3 2" xfId="13566"/>
    <cellStyle name="Percent [2] 4 4" xfId="13564"/>
    <cellStyle name="Percent [2] 5" xfId="11259"/>
    <cellStyle name="Percent [2] 5 2" xfId="13567"/>
    <cellStyle name="Percent [2] 6" xfId="11260"/>
    <cellStyle name="Percent [2] 6 2" xfId="13568"/>
    <cellStyle name="Percent [2] 7" xfId="13557"/>
    <cellStyle name="Percent 10" xfId="11261"/>
    <cellStyle name="Percent 10 2" xfId="13569"/>
    <cellStyle name="Percent 11" xfId="11262"/>
    <cellStyle name="Percent 11 2" xfId="13570"/>
    <cellStyle name="Percent 12" xfId="11263"/>
    <cellStyle name="Percent 12 2" xfId="13571"/>
    <cellStyle name="Percent 13" xfId="11264"/>
    <cellStyle name="Percent 13 2" xfId="13572"/>
    <cellStyle name="Percent 2" xfId="11265"/>
    <cellStyle name="Percent 2 10" xfId="11266"/>
    <cellStyle name="Percent 2 100" xfId="11267"/>
    <cellStyle name="Percent 2 101" xfId="11268"/>
    <cellStyle name="Percent 2 102" xfId="11269"/>
    <cellStyle name="Percent 2 103" xfId="11270"/>
    <cellStyle name="Percent 2 104" xfId="11271"/>
    <cellStyle name="Percent 2 105" xfId="11272"/>
    <cellStyle name="Percent 2 106" xfId="11273"/>
    <cellStyle name="Percent 2 107" xfId="11274"/>
    <cellStyle name="Percent 2 108" xfId="11275"/>
    <cellStyle name="Percent 2 109" xfId="11276"/>
    <cellStyle name="Percent 2 11" xfId="11277"/>
    <cellStyle name="Percent 2 110" xfId="11278"/>
    <cellStyle name="Percent 2 111" xfId="11279"/>
    <cellStyle name="Percent 2 112" xfId="11280"/>
    <cellStyle name="Percent 2 113" xfId="11281"/>
    <cellStyle name="Percent 2 114" xfId="11282"/>
    <cellStyle name="Percent 2 115" xfId="11283"/>
    <cellStyle name="Percent 2 116" xfId="11284"/>
    <cellStyle name="Percent 2 117" xfId="11285"/>
    <cellStyle name="Percent 2 118" xfId="11286"/>
    <cellStyle name="Percent 2 119" xfId="11287"/>
    <cellStyle name="Percent 2 12" xfId="11288"/>
    <cellStyle name="Percent 2 120" xfId="11289"/>
    <cellStyle name="Percent 2 121" xfId="11290"/>
    <cellStyle name="Percent 2 122" xfId="11291"/>
    <cellStyle name="Percent 2 123" xfId="11292"/>
    <cellStyle name="Percent 2 124" xfId="11293"/>
    <cellStyle name="Percent 2 125" xfId="11294"/>
    <cellStyle name="Percent 2 126" xfId="11295"/>
    <cellStyle name="Percent 2 127" xfId="11296"/>
    <cellStyle name="Percent 2 128" xfId="11297"/>
    <cellStyle name="Percent 2 129" xfId="11298"/>
    <cellStyle name="Percent 2 13" xfId="11299"/>
    <cellStyle name="Percent 2 130" xfId="11300"/>
    <cellStyle name="Percent 2 131" xfId="11301"/>
    <cellStyle name="Percent 2 132" xfId="11302"/>
    <cellStyle name="Percent 2 133" xfId="11303"/>
    <cellStyle name="Percent 2 134" xfId="11304"/>
    <cellStyle name="Percent 2 135" xfId="11305"/>
    <cellStyle name="Percent 2 136" xfId="11306"/>
    <cellStyle name="Percent 2 137" xfId="13573"/>
    <cellStyle name="Percent 2 14" xfId="11307"/>
    <cellStyle name="Percent 2 15" xfId="11308"/>
    <cellStyle name="Percent 2 16" xfId="11309"/>
    <cellStyle name="Percent 2 17" xfId="11310"/>
    <cellStyle name="Percent 2 18" xfId="11311"/>
    <cellStyle name="Percent 2 19" xfId="11312"/>
    <cellStyle name="Percent 2 2" xfId="11313"/>
    <cellStyle name="Percent 2 2 2" xfId="13574"/>
    <cellStyle name="Percent 2 20" xfId="11314"/>
    <cellStyle name="Percent 2 21" xfId="11315"/>
    <cellStyle name="Percent 2 22" xfId="11316"/>
    <cellStyle name="Percent 2 23" xfId="11317"/>
    <cellStyle name="Percent 2 24" xfId="11318"/>
    <cellStyle name="Percent 2 25" xfId="11319"/>
    <cellStyle name="Percent 2 26" xfId="11320"/>
    <cellStyle name="Percent 2 27" xfId="11321"/>
    <cellStyle name="Percent 2 28" xfId="11322"/>
    <cellStyle name="Percent 2 29" xfId="11323"/>
    <cellStyle name="Percent 2 3" xfId="11324"/>
    <cellStyle name="Percent 2 3 2" xfId="13575"/>
    <cellStyle name="Percent 2 30" xfId="11325"/>
    <cellStyle name="Percent 2 31" xfId="11326"/>
    <cellStyle name="Percent 2 32" xfId="11327"/>
    <cellStyle name="Percent 2 33" xfId="11328"/>
    <cellStyle name="Percent 2 34" xfId="11329"/>
    <cellStyle name="Percent 2 35" xfId="11330"/>
    <cellStyle name="Percent 2 36" xfId="11331"/>
    <cellStyle name="Percent 2 37" xfId="11332"/>
    <cellStyle name="Percent 2 38" xfId="11333"/>
    <cellStyle name="Percent 2 39" xfId="11334"/>
    <cellStyle name="Percent 2 4" xfId="11335"/>
    <cellStyle name="Percent 2 40" xfId="11336"/>
    <cellStyle name="Percent 2 41" xfId="11337"/>
    <cellStyle name="Percent 2 42" xfId="11338"/>
    <cellStyle name="Percent 2 43" xfId="11339"/>
    <cellStyle name="Percent 2 44" xfId="11340"/>
    <cellStyle name="Percent 2 45" xfId="11341"/>
    <cellStyle name="Percent 2 46" xfId="11342"/>
    <cellStyle name="Percent 2 47" xfId="11343"/>
    <cellStyle name="Percent 2 48" xfId="11344"/>
    <cellStyle name="Percent 2 49" xfId="11345"/>
    <cellStyle name="Percent 2 5" xfId="11346"/>
    <cellStyle name="Percent 2 5 2" xfId="11347"/>
    <cellStyle name="Percent 2 50" xfId="11348"/>
    <cellStyle name="Percent 2 51" xfId="11349"/>
    <cellStyle name="Percent 2 52" xfId="11350"/>
    <cellStyle name="Percent 2 53" xfId="11351"/>
    <cellStyle name="Percent 2 54" xfId="11352"/>
    <cellStyle name="Percent 2 55" xfId="11353"/>
    <cellStyle name="Percent 2 56" xfId="11354"/>
    <cellStyle name="Percent 2 57" xfId="11355"/>
    <cellStyle name="Percent 2 58" xfId="11356"/>
    <cellStyle name="Percent 2 59" xfId="11357"/>
    <cellStyle name="Percent 2 6" xfId="11358"/>
    <cellStyle name="Percent 2 60" xfId="11359"/>
    <cellStyle name="Percent 2 61" xfId="11360"/>
    <cellStyle name="Percent 2 62" xfId="11361"/>
    <cellStyle name="Percent 2 63" xfId="11362"/>
    <cellStyle name="Percent 2 64" xfId="11363"/>
    <cellStyle name="Percent 2 65" xfId="11364"/>
    <cellStyle name="Percent 2 66" xfId="11365"/>
    <cellStyle name="Percent 2 67" xfId="11366"/>
    <cellStyle name="Percent 2 68" xfId="11367"/>
    <cellStyle name="Percent 2 69" xfId="11368"/>
    <cellStyle name="Percent 2 7" xfId="11369"/>
    <cellStyle name="Percent 2 70" xfId="11370"/>
    <cellStyle name="Percent 2 71" xfId="11371"/>
    <cellStyle name="Percent 2 72" xfId="11372"/>
    <cellStyle name="Percent 2 73" xfId="11373"/>
    <cellStyle name="Percent 2 74" xfId="11374"/>
    <cellStyle name="Percent 2 75" xfId="11375"/>
    <cellStyle name="Percent 2 76" xfId="11376"/>
    <cellStyle name="Percent 2 77" xfId="11377"/>
    <cellStyle name="Percent 2 78" xfId="11378"/>
    <cellStyle name="Percent 2 79" xfId="11379"/>
    <cellStyle name="Percent 2 8" xfId="11380"/>
    <cellStyle name="Percent 2 80" xfId="11381"/>
    <cellStyle name="Percent 2 81" xfId="11382"/>
    <cellStyle name="Percent 2 82" xfId="11383"/>
    <cellStyle name="Percent 2 83" xfId="11384"/>
    <cellStyle name="Percent 2 84" xfId="11385"/>
    <cellStyle name="Percent 2 85" xfId="11386"/>
    <cellStyle name="Percent 2 86" xfId="11387"/>
    <cellStyle name="Percent 2 87" xfId="11388"/>
    <cellStyle name="Percent 2 88" xfId="11389"/>
    <cellStyle name="Percent 2 89" xfId="11390"/>
    <cellStyle name="Percent 2 9" xfId="11391"/>
    <cellStyle name="Percent 2 90" xfId="11392"/>
    <cellStyle name="Percent 2 91" xfId="11393"/>
    <cellStyle name="Percent 2 92" xfId="11394"/>
    <cellStyle name="Percent 2 93" xfId="11395"/>
    <cellStyle name="Percent 2 94" xfId="11396"/>
    <cellStyle name="Percent 2 95" xfId="11397"/>
    <cellStyle name="Percent 2 96" xfId="11398"/>
    <cellStyle name="Percent 2 97" xfId="11399"/>
    <cellStyle name="Percent 2 98" xfId="11400"/>
    <cellStyle name="Percent 2 99" xfId="11401"/>
    <cellStyle name="Percent 3" xfId="11402"/>
    <cellStyle name="Percent 3 2" xfId="13576"/>
    <cellStyle name="Percent 4" xfId="11403"/>
    <cellStyle name="Percent 4 2" xfId="11404"/>
    <cellStyle name="Percent 4 2 2" xfId="13578"/>
    <cellStyle name="Percent 4 3" xfId="13577"/>
    <cellStyle name="Percent 5" xfId="11405"/>
    <cellStyle name="Percent 5 2" xfId="11406"/>
    <cellStyle name="Percent 5 2 2" xfId="13580"/>
    <cellStyle name="Percent 5 3" xfId="13579"/>
    <cellStyle name="Percent 6" xfId="11407"/>
    <cellStyle name="Percent 6 2" xfId="13581"/>
    <cellStyle name="Percent 7" xfId="11408"/>
    <cellStyle name="Percent 7 2" xfId="13582"/>
    <cellStyle name="Percent 8" xfId="11409"/>
    <cellStyle name="Percent 8 2" xfId="13583"/>
    <cellStyle name="Percent 9" xfId="11410"/>
    <cellStyle name="Percent 9 2" xfId="13584"/>
    <cellStyle name="Percentage" xfId="11411"/>
    <cellStyle name="Percentage 2" xfId="11412"/>
    <cellStyle name="Percentage 2 2" xfId="11413"/>
    <cellStyle name="Percentage 2 2 2" xfId="13587"/>
    <cellStyle name="Percentage 2 3" xfId="11414"/>
    <cellStyle name="Percentage 2 3 2" xfId="13588"/>
    <cellStyle name="Percentage 2 4" xfId="13586"/>
    <cellStyle name="Percentage 3" xfId="11415"/>
    <cellStyle name="Percentage 3 2" xfId="11416"/>
    <cellStyle name="Percentage 3 2 2" xfId="13590"/>
    <cellStyle name="Percentage 3 3" xfId="11417"/>
    <cellStyle name="Percentage 3 3 2" xfId="13591"/>
    <cellStyle name="Percentage 3 4" xfId="13589"/>
    <cellStyle name="Percentage 4" xfId="11418"/>
    <cellStyle name="Percentage 4 2" xfId="11419"/>
    <cellStyle name="Percentage 4 2 2" xfId="13593"/>
    <cellStyle name="Percentage 4 3" xfId="11420"/>
    <cellStyle name="Percentage 4 3 2" xfId="13594"/>
    <cellStyle name="Percentage 4 4" xfId="13592"/>
    <cellStyle name="Percentage 5" xfId="11421"/>
    <cellStyle name="Percentage 5 2" xfId="13595"/>
    <cellStyle name="Percentage 6" xfId="11422"/>
    <cellStyle name="Percentage 6 2" xfId="13596"/>
    <cellStyle name="Percentage 7" xfId="13585"/>
    <cellStyle name="Popis" xfId="11423"/>
    <cellStyle name="Popis 2" xfId="13597"/>
    <cellStyle name="pricing" xfId="11424"/>
    <cellStyle name="pricing 2" xfId="13598"/>
    <cellStyle name="Prosent_Ark1" xfId="11425"/>
    <cellStyle name="PSChar" xfId="11426"/>
    <cellStyle name="PSChar 2" xfId="11427"/>
    <cellStyle name="PSChar 2 2" xfId="13600"/>
    <cellStyle name="PSChar 3" xfId="11428"/>
    <cellStyle name="PSChar 3 2" xfId="13601"/>
    <cellStyle name="PSChar 4" xfId="11429"/>
    <cellStyle name="PSChar 4 2" xfId="13602"/>
    <cellStyle name="PSChar 5" xfId="11430"/>
    <cellStyle name="PSChar 5 2" xfId="13603"/>
    <cellStyle name="PSChar 6" xfId="11431"/>
    <cellStyle name="PSChar 6 2" xfId="13604"/>
    <cellStyle name="PSChar 7" xfId="13599"/>
    <cellStyle name="Query" xfId="11432"/>
    <cellStyle name="Query 2" xfId="13605"/>
    <cellStyle name="Ratio" xfId="11433"/>
    <cellStyle name="Ratio 2" xfId="11434"/>
    <cellStyle name="Ratio 2 2" xfId="11435"/>
    <cellStyle name="Ratio 2 2 2" xfId="13608"/>
    <cellStyle name="Ratio 2 3" xfId="11436"/>
    <cellStyle name="Ratio 2 3 2" xfId="13609"/>
    <cellStyle name="Ratio 2 4" xfId="13607"/>
    <cellStyle name="Ratio 3" xfId="11437"/>
    <cellStyle name="Ratio 3 2" xfId="11438"/>
    <cellStyle name="Ratio 3 2 2" xfId="13611"/>
    <cellStyle name="Ratio 3 3" xfId="11439"/>
    <cellStyle name="Ratio 3 3 2" xfId="13612"/>
    <cellStyle name="Ratio 3 4" xfId="13610"/>
    <cellStyle name="Ratio 4" xfId="11440"/>
    <cellStyle name="Ratio 4 2" xfId="11441"/>
    <cellStyle name="Ratio 4 2 2" xfId="13614"/>
    <cellStyle name="Ratio 4 3" xfId="11442"/>
    <cellStyle name="Ratio 4 3 2" xfId="13615"/>
    <cellStyle name="Ratio 4 4" xfId="13613"/>
    <cellStyle name="Ratio 5" xfId="11443"/>
    <cellStyle name="Ratio 5 2" xfId="13616"/>
    <cellStyle name="Ratio 6" xfId="11444"/>
    <cellStyle name="Ratio 6 2" xfId="13617"/>
    <cellStyle name="Ratio 7" xfId="13606"/>
    <cellStyle name="RevList" xfId="11445"/>
    <cellStyle name="RevList 2" xfId="11446"/>
    <cellStyle name="RevList 2 2" xfId="11447"/>
    <cellStyle name="RevList 2 2 2" xfId="13620"/>
    <cellStyle name="RevList 2 3" xfId="11448"/>
    <cellStyle name="RevList 2 3 2" xfId="13621"/>
    <cellStyle name="RevList 2 4" xfId="13619"/>
    <cellStyle name="RevList 3" xfId="11449"/>
    <cellStyle name="RevList 3 2" xfId="11450"/>
    <cellStyle name="RevList 3 2 2" xfId="13623"/>
    <cellStyle name="RevList 3 3" xfId="11451"/>
    <cellStyle name="RevList 3 3 2" xfId="13624"/>
    <cellStyle name="RevList 3 4" xfId="13622"/>
    <cellStyle name="RevList 4" xfId="11452"/>
    <cellStyle name="RevList 4 2" xfId="11453"/>
    <cellStyle name="RevList 4 2 2" xfId="13626"/>
    <cellStyle name="RevList 4 3" xfId="11454"/>
    <cellStyle name="RevList 4 3 2" xfId="13627"/>
    <cellStyle name="RevList 4 4" xfId="13625"/>
    <cellStyle name="RevList 5" xfId="11455"/>
    <cellStyle name="RevList 5 2" xfId="13628"/>
    <cellStyle name="RevList 6" xfId="11456"/>
    <cellStyle name="RevList 6 2" xfId="13629"/>
    <cellStyle name="RevList 7" xfId="13618"/>
    <cellStyle name="Rs." xfId="11457"/>
    <cellStyle name="Rs. 2" xfId="13630"/>
    <cellStyle name="SheetHeader1" xfId="11458"/>
    <cellStyle name="SheetHeader1 2" xfId="13631"/>
    <cellStyle name="SheetHeader2" xfId="11459"/>
    <cellStyle name="SheetHeader2 2" xfId="13632"/>
    <cellStyle name="SheetHeader3" xfId="11460"/>
    <cellStyle name="SheetHeader3 2" xfId="13633"/>
    <cellStyle name="Sledovaný hypertextový odkaz" xfId="11461"/>
    <cellStyle name="Sledovaný hypertextový odkaz 2" xfId="13634"/>
    <cellStyle name="Standard_BS14" xfId="11462"/>
    <cellStyle name="Style 1" xfId="11463"/>
    <cellStyle name="Style 1 2" xfId="11464"/>
    <cellStyle name="Style 1 2 2" xfId="11465"/>
    <cellStyle name="Style 1 2 2 2" xfId="13636"/>
    <cellStyle name="Style 1 2 3" xfId="13635"/>
    <cellStyle name="Style 1 3" xfId="11466"/>
    <cellStyle name="Style 1 3 2" xfId="11467"/>
    <cellStyle name="Style 1 4" xfId="11468"/>
    <cellStyle name="Style 1 4 2" xfId="11469"/>
    <cellStyle name="Style 1 5" xfId="11470"/>
    <cellStyle name="Style 1 5 2" xfId="11471"/>
    <cellStyle name="Style 1_ATC  FY-2010 to 2011 of Kolar Division" xfId="11472"/>
    <cellStyle name="Style 2" xfId="11473"/>
    <cellStyle name="Style 2 2" xfId="13637"/>
    <cellStyle name="Subtotal" xfId="11474"/>
    <cellStyle name="Subtotal 2" xfId="13638"/>
    <cellStyle name="Table Heading 3" xfId="11475"/>
    <cellStyle name="Table Heading 3 2" xfId="13639"/>
    <cellStyle name="Table Total" xfId="11476"/>
    <cellStyle name="Table Total 2" xfId="13640"/>
    <cellStyle name="Table_Heading" xfId="11477"/>
    <cellStyle name="Technical_Input" xfId="11478"/>
    <cellStyle name="Times New Roman" xfId="11479"/>
    <cellStyle name="Times New Roman 2" xfId="13641"/>
    <cellStyle name="Title 10" xfId="11480"/>
    <cellStyle name="Title 10 2" xfId="11481"/>
    <cellStyle name="Title 11" xfId="11482"/>
    <cellStyle name="Title 11 2" xfId="11483"/>
    <cellStyle name="Title 2" xfId="11484"/>
    <cellStyle name="Title 2 2" xfId="11485"/>
    <cellStyle name="Title 2 2 2" xfId="13643"/>
    <cellStyle name="Title 2 3" xfId="11486"/>
    <cellStyle name="Title 2 3 2" xfId="13644"/>
    <cellStyle name="Title 2 4" xfId="11487"/>
    <cellStyle name="Title 2 4 2" xfId="13645"/>
    <cellStyle name="Title 2 5" xfId="11488"/>
    <cellStyle name="Title 2 5 2" xfId="13646"/>
    <cellStyle name="Title 2 6" xfId="11489"/>
    <cellStyle name="Title 2 6 2" xfId="13647"/>
    <cellStyle name="Title 2 7" xfId="11490"/>
    <cellStyle name="Title 2 7 2" xfId="13648"/>
    <cellStyle name="Title 2 8" xfId="11491"/>
    <cellStyle name="Title 2 8 2" xfId="13649"/>
    <cellStyle name="Title 2 9" xfId="13642"/>
    <cellStyle name="Title 3" xfId="11492"/>
    <cellStyle name="Title 3 2" xfId="11493"/>
    <cellStyle name="Title 3 2 2" xfId="13651"/>
    <cellStyle name="Title 3 3" xfId="11494"/>
    <cellStyle name="Title 3 3 2" xfId="13652"/>
    <cellStyle name="Title 3 4" xfId="11495"/>
    <cellStyle name="Title 3 4 2" xfId="13653"/>
    <cellStyle name="Title 3 5" xfId="11496"/>
    <cellStyle name="Title 3 5 2" xfId="13654"/>
    <cellStyle name="Title 3 6" xfId="13650"/>
    <cellStyle name="Title 4" xfId="11497"/>
    <cellStyle name="Title 4 2" xfId="11498"/>
    <cellStyle name="Title 4 2 2" xfId="13656"/>
    <cellStyle name="Title 4 3" xfId="11499"/>
    <cellStyle name="Title 4 3 2" xfId="13657"/>
    <cellStyle name="Title 4 4" xfId="11500"/>
    <cellStyle name="Title 4 4 2" xfId="13658"/>
    <cellStyle name="Title 4 5" xfId="11501"/>
    <cellStyle name="Title 4 5 2" xfId="13659"/>
    <cellStyle name="Title 4 6" xfId="13655"/>
    <cellStyle name="Title 5" xfId="11502"/>
    <cellStyle name="Title 5 2" xfId="13660"/>
    <cellStyle name="Title 6" xfId="11503"/>
    <cellStyle name="Title 6 2" xfId="13661"/>
    <cellStyle name="Title 7" xfId="11504"/>
    <cellStyle name="Title 7 2" xfId="13662"/>
    <cellStyle name="Title 8" xfId="11505"/>
    <cellStyle name="Title 8 2" xfId="13663"/>
    <cellStyle name="Title 9" xfId="11506"/>
    <cellStyle name="Title 9 2" xfId="11507"/>
    <cellStyle name="Title 9 3" xfId="13664"/>
    <cellStyle name="Total 10" xfId="11508"/>
    <cellStyle name="Total 10 2" xfId="11509"/>
    <cellStyle name="Total 11" xfId="11510"/>
    <cellStyle name="Total 11 2" xfId="11511"/>
    <cellStyle name="Total 2" xfId="11512"/>
    <cellStyle name="Total 2 10" xfId="11513"/>
    <cellStyle name="Total 2 100" xfId="11514"/>
    <cellStyle name="Total 2 101" xfId="11515"/>
    <cellStyle name="Total 2 102" xfId="11516"/>
    <cellStyle name="Total 2 103" xfId="11517"/>
    <cellStyle name="Total 2 104" xfId="11518"/>
    <cellStyle name="Total 2 105" xfId="11519"/>
    <cellStyle name="Total 2 106" xfId="11520"/>
    <cellStyle name="Total 2 107" xfId="11521"/>
    <cellStyle name="Total 2 108" xfId="11522"/>
    <cellStyle name="Total 2 109" xfId="11523"/>
    <cellStyle name="Total 2 11" xfId="11524"/>
    <cellStyle name="Total 2 110" xfId="11525"/>
    <cellStyle name="Total 2 111" xfId="11526"/>
    <cellStyle name="Total 2 112" xfId="11527"/>
    <cellStyle name="Total 2 113" xfId="11528"/>
    <cellStyle name="Total 2 114" xfId="11529"/>
    <cellStyle name="Total 2 115" xfId="11530"/>
    <cellStyle name="Total 2 116" xfId="11531"/>
    <cellStyle name="Total 2 117" xfId="11532"/>
    <cellStyle name="Total 2 118" xfId="11533"/>
    <cellStyle name="Total 2 119" xfId="11534"/>
    <cellStyle name="Total 2 12" xfId="11535"/>
    <cellStyle name="Total 2 120" xfId="11536"/>
    <cellStyle name="Total 2 121" xfId="11537"/>
    <cellStyle name="Total 2 122" xfId="11538"/>
    <cellStyle name="Total 2 123" xfId="11539"/>
    <cellStyle name="Total 2 124" xfId="11540"/>
    <cellStyle name="Total 2 125" xfId="11541"/>
    <cellStyle name="Total 2 126" xfId="11542"/>
    <cellStyle name="Total 2 127" xfId="11543"/>
    <cellStyle name="Total 2 128" xfId="11544"/>
    <cellStyle name="Total 2 129" xfId="11545"/>
    <cellStyle name="Total 2 13" xfId="11546"/>
    <cellStyle name="Total 2 130" xfId="11547"/>
    <cellStyle name="Total 2 131" xfId="11548"/>
    <cellStyle name="Total 2 132" xfId="11549"/>
    <cellStyle name="Total 2 133" xfId="11550"/>
    <cellStyle name="Total 2 134" xfId="13665"/>
    <cellStyle name="Total 2 14" xfId="11551"/>
    <cellStyle name="Total 2 15" xfId="11552"/>
    <cellStyle name="Total 2 16" xfId="11553"/>
    <cellStyle name="Total 2 17" xfId="11554"/>
    <cellStyle name="Total 2 18" xfId="11555"/>
    <cellStyle name="Total 2 19" xfId="11556"/>
    <cellStyle name="Total 2 2" xfId="11557"/>
    <cellStyle name="Total 2 2 2" xfId="11558"/>
    <cellStyle name="Total 2 2 3" xfId="13666"/>
    <cellStyle name="Total 2 20" xfId="11559"/>
    <cellStyle name="Total 2 21" xfId="11560"/>
    <cellStyle name="Total 2 22" xfId="11561"/>
    <cellStyle name="Total 2 23" xfId="11562"/>
    <cellStyle name="Total 2 24" xfId="11563"/>
    <cellStyle name="Total 2 25" xfId="11564"/>
    <cellStyle name="Total 2 26" xfId="11565"/>
    <cellStyle name="Total 2 27" xfId="11566"/>
    <cellStyle name="Total 2 28" xfId="11567"/>
    <cellStyle name="Total 2 29" xfId="11568"/>
    <cellStyle name="Total 2 3" xfId="11569"/>
    <cellStyle name="Total 2 3 2" xfId="11570"/>
    <cellStyle name="Total 2 3 3" xfId="13667"/>
    <cellStyle name="Total 2 30" xfId="11571"/>
    <cellStyle name="Total 2 31" xfId="11572"/>
    <cellStyle name="Total 2 32" xfId="11573"/>
    <cellStyle name="Total 2 33" xfId="11574"/>
    <cellStyle name="Total 2 34" xfId="11575"/>
    <cellStyle name="Total 2 35" xfId="11576"/>
    <cellStyle name="Total 2 36" xfId="11577"/>
    <cellStyle name="Total 2 37" xfId="11578"/>
    <cellStyle name="Total 2 38" xfId="11579"/>
    <cellStyle name="Total 2 39" xfId="11580"/>
    <cellStyle name="Total 2 4" xfId="11581"/>
    <cellStyle name="Total 2 4 2" xfId="11582"/>
    <cellStyle name="Total 2 4 3" xfId="13668"/>
    <cellStyle name="Total 2 40" xfId="11583"/>
    <cellStyle name="Total 2 41" xfId="11584"/>
    <cellStyle name="Total 2 42" xfId="11585"/>
    <cellStyle name="Total 2 43" xfId="11586"/>
    <cellStyle name="Total 2 44" xfId="11587"/>
    <cellStyle name="Total 2 45" xfId="11588"/>
    <cellStyle name="Total 2 46" xfId="11589"/>
    <cellStyle name="Total 2 47" xfId="11590"/>
    <cellStyle name="Total 2 48" xfId="11591"/>
    <cellStyle name="Total 2 49" xfId="11592"/>
    <cellStyle name="Total 2 5" xfId="11593"/>
    <cellStyle name="Total 2 5 2" xfId="11594"/>
    <cellStyle name="Total 2 5 3" xfId="13669"/>
    <cellStyle name="Total 2 50" xfId="11595"/>
    <cellStyle name="Total 2 51" xfId="11596"/>
    <cellStyle name="Total 2 52" xfId="11597"/>
    <cellStyle name="Total 2 53" xfId="11598"/>
    <cellStyle name="Total 2 54" xfId="11599"/>
    <cellStyle name="Total 2 55" xfId="11600"/>
    <cellStyle name="Total 2 56" xfId="11601"/>
    <cellStyle name="Total 2 57" xfId="11602"/>
    <cellStyle name="Total 2 58" xfId="11603"/>
    <cellStyle name="Total 2 59" xfId="11604"/>
    <cellStyle name="Total 2 6" xfId="11605"/>
    <cellStyle name="Total 2 6 2" xfId="11606"/>
    <cellStyle name="Total 2 6 3" xfId="13670"/>
    <cellStyle name="Total 2 60" xfId="11607"/>
    <cellStyle name="Total 2 61" xfId="11608"/>
    <cellStyle name="Total 2 62" xfId="11609"/>
    <cellStyle name="Total 2 63" xfId="11610"/>
    <cellStyle name="Total 2 64" xfId="11611"/>
    <cellStyle name="Total 2 65" xfId="11612"/>
    <cellStyle name="Total 2 66" xfId="11613"/>
    <cellStyle name="Total 2 67" xfId="11614"/>
    <cellStyle name="Total 2 68" xfId="11615"/>
    <cellStyle name="Total 2 69" xfId="11616"/>
    <cellStyle name="Total 2 7" xfId="11617"/>
    <cellStyle name="Total 2 7 2" xfId="11618"/>
    <cellStyle name="Total 2 7 3" xfId="13671"/>
    <cellStyle name="Total 2 70" xfId="11619"/>
    <cellStyle name="Total 2 71" xfId="11620"/>
    <cellStyle name="Total 2 72" xfId="11621"/>
    <cellStyle name="Total 2 73" xfId="11622"/>
    <cellStyle name="Total 2 74" xfId="11623"/>
    <cellStyle name="Total 2 75" xfId="11624"/>
    <cellStyle name="Total 2 76" xfId="11625"/>
    <cellStyle name="Total 2 77" xfId="11626"/>
    <cellStyle name="Total 2 78" xfId="11627"/>
    <cellStyle name="Total 2 79" xfId="11628"/>
    <cellStyle name="Total 2 8" xfId="11629"/>
    <cellStyle name="Total 2 8 2" xfId="11630"/>
    <cellStyle name="Total 2 8 3" xfId="13672"/>
    <cellStyle name="Total 2 80" xfId="11631"/>
    <cellStyle name="Total 2 81" xfId="11632"/>
    <cellStyle name="Total 2 82" xfId="11633"/>
    <cellStyle name="Total 2 83" xfId="11634"/>
    <cellStyle name="Total 2 84" xfId="11635"/>
    <cellStyle name="Total 2 85" xfId="11636"/>
    <cellStyle name="Total 2 86" xfId="11637"/>
    <cellStyle name="Total 2 87" xfId="11638"/>
    <cellStyle name="Total 2 88" xfId="11639"/>
    <cellStyle name="Total 2 89" xfId="11640"/>
    <cellStyle name="Total 2 9" xfId="11641"/>
    <cellStyle name="Total 2 90" xfId="11642"/>
    <cellStyle name="Total 2 91" xfId="11643"/>
    <cellStyle name="Total 2 92" xfId="11644"/>
    <cellStyle name="Total 2 93" xfId="11645"/>
    <cellStyle name="Total 2 94" xfId="11646"/>
    <cellStyle name="Total 2 95" xfId="11647"/>
    <cellStyle name="Total 2 96" xfId="11648"/>
    <cellStyle name="Total 2 97" xfId="11649"/>
    <cellStyle name="Total 2 98" xfId="11650"/>
    <cellStyle name="Total 2 99" xfId="11651"/>
    <cellStyle name="Total 2_hyr" xfId="13673"/>
    <cellStyle name="Total 3" xfId="11652"/>
    <cellStyle name="Total 3 2" xfId="11653"/>
    <cellStyle name="Total 3 2 2" xfId="11654"/>
    <cellStyle name="Total 3 2 3" xfId="13675"/>
    <cellStyle name="Total 3 3" xfId="11655"/>
    <cellStyle name="Total 3 3 2" xfId="13676"/>
    <cellStyle name="Total 3 4" xfId="11656"/>
    <cellStyle name="Total 3 4 2" xfId="13677"/>
    <cellStyle name="Total 3 5" xfId="11657"/>
    <cellStyle name="Total 3 5 2" xfId="13678"/>
    <cellStyle name="Total 3 6" xfId="11658"/>
    <cellStyle name="Total 3 7" xfId="13674"/>
    <cellStyle name="Total 3_hyr" xfId="11659"/>
    <cellStyle name="Total 4" xfId="11660"/>
    <cellStyle name="Total 4 2" xfId="11661"/>
    <cellStyle name="Total 4 2 2" xfId="13680"/>
    <cellStyle name="Total 4 3" xfId="11662"/>
    <cellStyle name="Total 4 3 2" xfId="13681"/>
    <cellStyle name="Total 4 4" xfId="11663"/>
    <cellStyle name="Total 4 4 2" xfId="13682"/>
    <cellStyle name="Total 4 5" xfId="11664"/>
    <cellStyle name="Total 4 5 2" xfId="13683"/>
    <cellStyle name="Total 4 6" xfId="11665"/>
    <cellStyle name="Total 4 7" xfId="13679"/>
    <cellStyle name="Total 4_hyr" xfId="11666"/>
    <cellStyle name="Total 5" xfId="11667"/>
    <cellStyle name="Total 5 2" xfId="11668"/>
    <cellStyle name="Total 5 3" xfId="13684"/>
    <cellStyle name="Total 6" xfId="11669"/>
    <cellStyle name="Total 6 2" xfId="11670"/>
    <cellStyle name="Total 6 3" xfId="13685"/>
    <cellStyle name="Total 7" xfId="11671"/>
    <cellStyle name="Total 7 2" xfId="11672"/>
    <cellStyle name="Total 7 3" xfId="13686"/>
    <cellStyle name="Total 8" xfId="11673"/>
    <cellStyle name="Total 8 2" xfId="11674"/>
    <cellStyle name="Total 8 3" xfId="13687"/>
    <cellStyle name="Total 9" xfId="11675"/>
    <cellStyle name="Total 9 2" xfId="11676"/>
    <cellStyle name="Total 9 3" xfId="11677"/>
    <cellStyle name="Total 9 4" xfId="13688"/>
    <cellStyle name="Tusenskille [0]_Ark1" xfId="11678"/>
    <cellStyle name="Tusenskille_Ark1" xfId="11679"/>
    <cellStyle name="Tusental (0)_pldt" xfId="11680"/>
    <cellStyle name="Tusental_pldt" xfId="11681"/>
    <cellStyle name="unit" xfId="11682"/>
    <cellStyle name="unit 2" xfId="13689"/>
    <cellStyle name="Valuta (0)_pldt" xfId="11683"/>
    <cellStyle name="Valuta [0]_Ark1" xfId="11684"/>
    <cellStyle name="Valuta_Ark1" xfId="11685"/>
    <cellStyle name="Warning Text 10" xfId="11686"/>
    <cellStyle name="Warning Text 10 2" xfId="11687"/>
    <cellStyle name="Warning Text 11" xfId="11688"/>
    <cellStyle name="Warning Text 11 2" xfId="11689"/>
    <cellStyle name="Warning Text 2" xfId="11690"/>
    <cellStyle name="Warning Text 2 10" xfId="11691"/>
    <cellStyle name="Warning Text 2 100" xfId="11692"/>
    <cellStyle name="Warning Text 2 101" xfId="11693"/>
    <cellStyle name="Warning Text 2 102" xfId="11694"/>
    <cellStyle name="Warning Text 2 103" xfId="11695"/>
    <cellStyle name="Warning Text 2 104" xfId="11696"/>
    <cellStyle name="Warning Text 2 105" xfId="11697"/>
    <cellStyle name="Warning Text 2 106" xfId="11698"/>
    <cellStyle name="Warning Text 2 107" xfId="11699"/>
    <cellStyle name="Warning Text 2 108" xfId="11700"/>
    <cellStyle name="Warning Text 2 109" xfId="11701"/>
    <cellStyle name="Warning Text 2 11" xfId="11702"/>
    <cellStyle name="Warning Text 2 110" xfId="11703"/>
    <cellStyle name="Warning Text 2 111" xfId="11704"/>
    <cellStyle name="Warning Text 2 112" xfId="11705"/>
    <cellStyle name="Warning Text 2 113" xfId="11706"/>
    <cellStyle name="Warning Text 2 114" xfId="11707"/>
    <cellStyle name="Warning Text 2 115" xfId="11708"/>
    <cellStyle name="Warning Text 2 116" xfId="11709"/>
    <cellStyle name="Warning Text 2 117" xfId="11710"/>
    <cellStyle name="Warning Text 2 118" xfId="11711"/>
    <cellStyle name="Warning Text 2 119" xfId="11712"/>
    <cellStyle name="Warning Text 2 12" xfId="11713"/>
    <cellStyle name="Warning Text 2 120" xfId="11714"/>
    <cellStyle name="Warning Text 2 121" xfId="11715"/>
    <cellStyle name="Warning Text 2 122" xfId="11716"/>
    <cellStyle name="Warning Text 2 123" xfId="11717"/>
    <cellStyle name="Warning Text 2 124" xfId="11718"/>
    <cellStyle name="Warning Text 2 125" xfId="11719"/>
    <cellStyle name="Warning Text 2 126" xfId="11720"/>
    <cellStyle name="Warning Text 2 127" xfId="11721"/>
    <cellStyle name="Warning Text 2 128" xfId="11722"/>
    <cellStyle name="Warning Text 2 129" xfId="11723"/>
    <cellStyle name="Warning Text 2 13" xfId="11724"/>
    <cellStyle name="Warning Text 2 130" xfId="11725"/>
    <cellStyle name="Warning Text 2 131" xfId="11726"/>
    <cellStyle name="Warning Text 2 132" xfId="11727"/>
    <cellStyle name="Warning Text 2 133" xfId="11728"/>
    <cellStyle name="Warning Text 2 134" xfId="13690"/>
    <cellStyle name="Warning Text 2 14" xfId="11729"/>
    <cellStyle name="Warning Text 2 15" xfId="11730"/>
    <cellStyle name="Warning Text 2 16" xfId="11731"/>
    <cellStyle name="Warning Text 2 17" xfId="11732"/>
    <cellStyle name="Warning Text 2 18" xfId="11733"/>
    <cellStyle name="Warning Text 2 19" xfId="11734"/>
    <cellStyle name="Warning Text 2 2" xfId="11735"/>
    <cellStyle name="Warning Text 2 2 2" xfId="11736"/>
    <cellStyle name="Warning Text 2 2 3" xfId="13691"/>
    <cellStyle name="Warning Text 2 20" xfId="11737"/>
    <cellStyle name="Warning Text 2 21" xfId="11738"/>
    <cellStyle name="Warning Text 2 22" xfId="11739"/>
    <cellStyle name="Warning Text 2 23" xfId="11740"/>
    <cellStyle name="Warning Text 2 24" xfId="11741"/>
    <cellStyle name="Warning Text 2 25" xfId="11742"/>
    <cellStyle name="Warning Text 2 26" xfId="11743"/>
    <cellStyle name="Warning Text 2 27" xfId="11744"/>
    <cellStyle name="Warning Text 2 28" xfId="11745"/>
    <cellStyle name="Warning Text 2 29" xfId="11746"/>
    <cellStyle name="Warning Text 2 3" xfId="11747"/>
    <cellStyle name="Warning Text 2 3 2" xfId="11748"/>
    <cellStyle name="Warning Text 2 3 3" xfId="13692"/>
    <cellStyle name="Warning Text 2 30" xfId="11749"/>
    <cellStyle name="Warning Text 2 31" xfId="11750"/>
    <cellStyle name="Warning Text 2 32" xfId="11751"/>
    <cellStyle name="Warning Text 2 33" xfId="11752"/>
    <cellStyle name="Warning Text 2 34" xfId="11753"/>
    <cellStyle name="Warning Text 2 35" xfId="11754"/>
    <cellStyle name="Warning Text 2 36" xfId="11755"/>
    <cellStyle name="Warning Text 2 37" xfId="11756"/>
    <cellStyle name="Warning Text 2 38" xfId="11757"/>
    <cellStyle name="Warning Text 2 39" xfId="11758"/>
    <cellStyle name="Warning Text 2 4" xfId="11759"/>
    <cellStyle name="Warning Text 2 4 2" xfId="11760"/>
    <cellStyle name="Warning Text 2 4 3" xfId="13693"/>
    <cellStyle name="Warning Text 2 40" xfId="11761"/>
    <cellStyle name="Warning Text 2 41" xfId="11762"/>
    <cellStyle name="Warning Text 2 42" xfId="11763"/>
    <cellStyle name="Warning Text 2 43" xfId="11764"/>
    <cellStyle name="Warning Text 2 44" xfId="11765"/>
    <cellStyle name="Warning Text 2 45" xfId="11766"/>
    <cellStyle name="Warning Text 2 46" xfId="11767"/>
    <cellStyle name="Warning Text 2 47" xfId="11768"/>
    <cellStyle name="Warning Text 2 48" xfId="11769"/>
    <cellStyle name="Warning Text 2 49" xfId="11770"/>
    <cellStyle name="Warning Text 2 5" xfId="11771"/>
    <cellStyle name="Warning Text 2 5 2" xfId="11772"/>
    <cellStyle name="Warning Text 2 5 3" xfId="13694"/>
    <cellStyle name="Warning Text 2 50" xfId="11773"/>
    <cellStyle name="Warning Text 2 51" xfId="11774"/>
    <cellStyle name="Warning Text 2 52" xfId="11775"/>
    <cellStyle name="Warning Text 2 53" xfId="11776"/>
    <cellStyle name="Warning Text 2 54" xfId="11777"/>
    <cellStyle name="Warning Text 2 55" xfId="11778"/>
    <cellStyle name="Warning Text 2 56" xfId="11779"/>
    <cellStyle name="Warning Text 2 57" xfId="11780"/>
    <cellStyle name="Warning Text 2 58" xfId="11781"/>
    <cellStyle name="Warning Text 2 59" xfId="11782"/>
    <cellStyle name="Warning Text 2 6" xfId="11783"/>
    <cellStyle name="Warning Text 2 6 2" xfId="11784"/>
    <cellStyle name="Warning Text 2 6 3" xfId="13695"/>
    <cellStyle name="Warning Text 2 60" xfId="11785"/>
    <cellStyle name="Warning Text 2 61" xfId="11786"/>
    <cellStyle name="Warning Text 2 62" xfId="11787"/>
    <cellStyle name="Warning Text 2 63" xfId="11788"/>
    <cellStyle name="Warning Text 2 64" xfId="11789"/>
    <cellStyle name="Warning Text 2 65" xfId="11790"/>
    <cellStyle name="Warning Text 2 66" xfId="11791"/>
    <cellStyle name="Warning Text 2 67" xfId="11792"/>
    <cellStyle name="Warning Text 2 68" xfId="11793"/>
    <cellStyle name="Warning Text 2 69" xfId="11794"/>
    <cellStyle name="Warning Text 2 7" xfId="11795"/>
    <cellStyle name="Warning Text 2 7 2" xfId="11796"/>
    <cellStyle name="Warning Text 2 7 3" xfId="13696"/>
    <cellStyle name="Warning Text 2 70" xfId="11797"/>
    <cellStyle name="Warning Text 2 71" xfId="11798"/>
    <cellStyle name="Warning Text 2 72" xfId="11799"/>
    <cellStyle name="Warning Text 2 73" xfId="11800"/>
    <cellStyle name="Warning Text 2 74" xfId="11801"/>
    <cellStyle name="Warning Text 2 75" xfId="11802"/>
    <cellStyle name="Warning Text 2 76" xfId="11803"/>
    <cellStyle name="Warning Text 2 77" xfId="11804"/>
    <cellStyle name="Warning Text 2 78" xfId="11805"/>
    <cellStyle name="Warning Text 2 79" xfId="11806"/>
    <cellStyle name="Warning Text 2 8" xfId="11807"/>
    <cellStyle name="Warning Text 2 8 2" xfId="11808"/>
    <cellStyle name="Warning Text 2 8 3" xfId="13697"/>
    <cellStyle name="Warning Text 2 80" xfId="11809"/>
    <cellStyle name="Warning Text 2 81" xfId="11810"/>
    <cellStyle name="Warning Text 2 82" xfId="11811"/>
    <cellStyle name="Warning Text 2 83" xfId="11812"/>
    <cellStyle name="Warning Text 2 84" xfId="11813"/>
    <cellStyle name="Warning Text 2 85" xfId="11814"/>
    <cellStyle name="Warning Text 2 86" xfId="11815"/>
    <cellStyle name="Warning Text 2 87" xfId="11816"/>
    <cellStyle name="Warning Text 2 88" xfId="11817"/>
    <cellStyle name="Warning Text 2 89" xfId="11818"/>
    <cellStyle name="Warning Text 2 9" xfId="11819"/>
    <cellStyle name="Warning Text 2 90" xfId="11820"/>
    <cellStyle name="Warning Text 2 91" xfId="11821"/>
    <cellStyle name="Warning Text 2 92" xfId="11822"/>
    <cellStyle name="Warning Text 2 93" xfId="11823"/>
    <cellStyle name="Warning Text 2 94" xfId="11824"/>
    <cellStyle name="Warning Text 2 95" xfId="11825"/>
    <cellStyle name="Warning Text 2 96" xfId="11826"/>
    <cellStyle name="Warning Text 2 97" xfId="11827"/>
    <cellStyle name="Warning Text 2 98" xfId="11828"/>
    <cellStyle name="Warning Text 2 99" xfId="11829"/>
    <cellStyle name="Warning Text 3" xfId="11830"/>
    <cellStyle name="Warning Text 3 2" xfId="11831"/>
    <cellStyle name="Warning Text 3 2 2" xfId="11832"/>
    <cellStyle name="Warning Text 3 2 3" xfId="13699"/>
    <cellStyle name="Warning Text 3 3" xfId="11833"/>
    <cellStyle name="Warning Text 3 3 2" xfId="13700"/>
    <cellStyle name="Warning Text 3 4" xfId="11834"/>
    <cellStyle name="Warning Text 3 4 2" xfId="13701"/>
    <cellStyle name="Warning Text 3 5" xfId="11835"/>
    <cellStyle name="Warning Text 3 5 2" xfId="13702"/>
    <cellStyle name="Warning Text 3 6" xfId="11836"/>
    <cellStyle name="Warning Text 3 7" xfId="13698"/>
    <cellStyle name="Warning Text 4" xfId="11837"/>
    <cellStyle name="Warning Text 4 2" xfId="11838"/>
    <cellStyle name="Warning Text 4 2 2" xfId="13704"/>
    <cellStyle name="Warning Text 4 3" xfId="11839"/>
    <cellStyle name="Warning Text 4 3 2" xfId="13705"/>
    <cellStyle name="Warning Text 4 4" xfId="11840"/>
    <cellStyle name="Warning Text 4 4 2" xfId="13706"/>
    <cellStyle name="Warning Text 4 5" xfId="11841"/>
    <cellStyle name="Warning Text 4 5 2" xfId="13707"/>
    <cellStyle name="Warning Text 4 6" xfId="11842"/>
    <cellStyle name="Warning Text 4 7" xfId="13703"/>
    <cellStyle name="Warning Text 5" xfId="11843"/>
    <cellStyle name="Warning Text 5 2" xfId="11844"/>
    <cellStyle name="Warning Text 5 3" xfId="13708"/>
    <cellStyle name="Warning Text 6" xfId="11845"/>
    <cellStyle name="Warning Text 6 2" xfId="11846"/>
    <cellStyle name="Warning Text 6 3" xfId="13709"/>
    <cellStyle name="Warning Text 7" xfId="11847"/>
    <cellStyle name="Warning Text 7 2" xfId="11848"/>
    <cellStyle name="Warning Text 7 3" xfId="13710"/>
    <cellStyle name="Warning Text 8" xfId="11849"/>
    <cellStyle name="Warning Text 8 2" xfId="11850"/>
    <cellStyle name="Warning Text 8 3" xfId="13711"/>
    <cellStyle name="Warning Text 9" xfId="11851"/>
    <cellStyle name="Warning Text 9 2" xfId="11852"/>
    <cellStyle name="Warning Text 9 3" xfId="11853"/>
    <cellStyle name="Warning Text 9 4" xfId="13712"/>
    <cellStyle name="WIP" xfId="11854"/>
    <cellStyle name="WIP 2" xfId="13713"/>
    <cellStyle name="अच्छा" xfId="11855"/>
    <cellStyle name="अच्छा 2" xfId="13714"/>
    <cellStyle name="आउटपुट" xfId="11856"/>
    <cellStyle name="आउटपुट 2" xfId="13715"/>
    <cellStyle name="इनपुट" xfId="11857"/>
    <cellStyle name="इनपुट 2" xfId="13716"/>
    <cellStyle name="एक्सेंट1" xfId="11858"/>
    <cellStyle name="एक्सेंट1 2" xfId="13717"/>
    <cellStyle name="एक्सेंट2" xfId="11859"/>
    <cellStyle name="एक्सेंट2 2" xfId="13718"/>
    <cellStyle name="एक्सेंट3" xfId="11860"/>
    <cellStyle name="एक्सेंट3 2" xfId="13719"/>
    <cellStyle name="एक्सेंट4" xfId="11861"/>
    <cellStyle name="एक्सेंट4 2" xfId="13720"/>
    <cellStyle name="एक्सेंट5" xfId="11862"/>
    <cellStyle name="एक्सेंट5 2" xfId="13721"/>
    <cellStyle name="एक्सेंट6" xfId="11863"/>
    <cellStyle name="एक्सेंट6 2" xfId="13722"/>
    <cellStyle name="कक्ष जाँचें" xfId="11864"/>
    <cellStyle name="कक्ष जाँचें 2" xfId="13723"/>
    <cellStyle name="कुल" xfId="11865"/>
    <cellStyle name="कुल 2" xfId="13724"/>
    <cellStyle name="चेतावनी पाठ" xfId="11866"/>
    <cellStyle name="चेतावनी पाठ 2" xfId="13725"/>
    <cellStyle name="नोट" xfId="11867"/>
    <cellStyle name="नोट 2" xfId="13726"/>
    <cellStyle name="न्यूट्रल" xfId="11868"/>
    <cellStyle name="न्यूट्रल 2" xfId="13727"/>
    <cellStyle name="परिकलन" xfId="11869"/>
    <cellStyle name="परिकलन 2" xfId="13728"/>
    <cellStyle name="बुरा" xfId="11870"/>
    <cellStyle name="बुरा 2" xfId="13729"/>
    <cellStyle name="लिंक्ड कक्ष" xfId="11871"/>
    <cellStyle name="लिंक्ड कक्ष 2" xfId="13730"/>
    <cellStyle name="व्याख्यात्मक पाठ" xfId="11872"/>
    <cellStyle name="व्याख्यात्मक पाठ 2" xfId="13731"/>
    <cellStyle name="शीर्ष 1" xfId="11873"/>
    <cellStyle name="शीर्ष 1 2" xfId="13732"/>
    <cellStyle name="शीर्ष 2" xfId="11874"/>
    <cellStyle name="शीर्ष 2 2" xfId="13733"/>
    <cellStyle name="शीर्ष 3" xfId="11875"/>
    <cellStyle name="शीर्ष 3 2" xfId="13734"/>
    <cellStyle name="शीर्ष 4" xfId="11876"/>
    <cellStyle name="शीर्ष 4 2" xfId="13735"/>
    <cellStyle name="शीर्षक" xfId="11877"/>
    <cellStyle name="शीर्षक 2" xfId="13736"/>
    <cellStyle name="साधारण 2" xfId="11878"/>
    <cellStyle name="साधारण 2 2" xfId="13737"/>
    <cellStyle name="콤마 [0]_PLDT" xfId="11879"/>
    <cellStyle name="콤마_PLDT" xfId="11880"/>
    <cellStyle name="통화 [0]_PLDT" xfId="11881"/>
    <cellStyle name="통화_PLDT" xfId="11882"/>
    <cellStyle name="표준_PLDT" xfId="11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MONTHLY\0102\JAN\Sep\GRAPH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10\c\WINDOWS\Desktop\Latest%20revised%20Cost%20Estimates%20for%20Subst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4\DATA\ANNUAL\9900\YRDATA\CSD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Documents%20and%20Settings\Naveen\My%20Documents\Naveen\Tariff%202006-07\CPG\Op%20BS%20Final%2016052005\Asset%20Disaggregation%2017.04.05%20With%20Residual%20MPSEB\Raw%20TB%20Data%20&amp;%20Cap-CAU%20as%20G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uresh\Power\MSEB\MSEB%2001-02\Data\Dispatch%20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Databank\1-Projects%20In%20Hand\DFID\ARR%202003-04\Arr%20Petition%202003-04\For%20Submission\ARR%20Forms%20For%20Submiss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Documents%20and%20Settings\gangira\Desktop\KPMG\Financial%20Mo\Final%20Model\PF_Modelling_KPMG%20v3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Sameer's%20folder\MSEB\Tariff%20Filing%202003-04\Outputs\Models\Working%20Models\old\Dispatch%20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bank\1-Projects%20In%20Hand\DFID\ARR%202003-04\Arr%20Petition%202003-04\For%20Submission\ARR%20Forms%20For%20Submiss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19-20/Reliablity%20Index/Apr-19/apr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com-6-pc\d\Santhosh\Reliability%20Index%202012-13\Data\ICEA\EMR%20YEARLY\EMR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ANNUAL\0102\ANN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laita-\C\Documents%20and%20Settings\Lalitha1\My%20Documents\Malathi\Realibility%20Index\Vital%20Stats%20for%20SEE\Jahnavi\Statistics%20(Technical)\STATS-INST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BAS\ON%20THE%20JOB\Cost%20Accounting%20Formats\Poorv%20Discom\CAR%20Model\BS\Raw%20TB%20Data%20&amp;%20Cap-CAU%20as%20G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s3-pc\d\201-04REL-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Generation\AFIVE\YEARLY\GEN,PLF&amp;FACTOR\Performance%20Section%20B\Performance%20of%20MPSEB%20Sta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ja\e\DATA\DATA4\DATA\ANNUAL\0203\data\DATA4\DATA\ANNUAL\0001\GEN%20LO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ISPMPC\DataBase\WINDOWS\Profiles\rk\Desktop\220-03%20Latest\Global%20model%2028th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DAILY"/>
      <sheetName val="MPCSSD"/>
      <sheetName val="DTHG"/>
      <sheetName val="Chart1"/>
      <sheetName val="DLC"/>
      <sheetName val="Stationwise Thermal &amp; Hydel Gen"/>
      <sheetName val="Executive Summary -Thermal"/>
      <sheetName val="TWELVE"/>
      <sheetName val="Salient1"/>
      <sheetName val="BillingEffi"/>
      <sheetName val="agl-pump-sets"/>
      <sheetName val="EG"/>
      <sheetName val="pump-sets(AI)"/>
      <sheetName val="installes-capacity"/>
      <sheetName val="per-capita"/>
      <sheetName val="towns&amp;villages"/>
      <sheetName val="overall"/>
      <sheetName val="1"/>
      <sheetName val="R_Abstract"/>
      <sheetName val="A2-02-03"/>
      <sheetName val="Sheet2"/>
      <sheetName val="Sec-5a"/>
      <sheetName val="Sec-1a"/>
      <sheetName val="Sec-8d"/>
      <sheetName val="Sec-3a"/>
      <sheetName val="Sec-1b"/>
      <sheetName val="Sec-1c"/>
      <sheetName val="Sec-8c"/>
      <sheetName val="ATC Loss Red"/>
      <sheetName val="STN WISE EMR"/>
      <sheetName val="04REL"/>
      <sheetName val="Cat_Ser_load"/>
      <sheetName val="ser released caste wise"/>
      <sheetName val="Sheet4"/>
      <sheetName val="A 3.7"/>
      <sheetName val="data"/>
      <sheetName val="BREAKUP OF O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Rate"/>
      <sheetName val="160MVA+2FB"/>
      <sheetName val="160MVA+1FB"/>
      <sheetName val="160MVA Addl"/>
      <sheetName val="220KV FB"/>
      <sheetName val="315MVA Addl"/>
      <sheetName val="40MVA+2FB"/>
      <sheetName val="20MVA+2FB"/>
      <sheetName val="40MVA+1FB"/>
      <sheetName val="132FB"/>
      <sheetName val="40to63"/>
      <sheetName val="20to40"/>
      <sheetName val="Addl.40"/>
      <sheetName val="Addl.20"/>
      <sheetName val="SS-Cost"/>
      <sheetName val="Addl.63 (2)"/>
      <sheetName val="Addl_40"/>
      <sheetName val="A 3_7"/>
      <sheetName val="04REL"/>
      <sheetName val="Salient1"/>
      <sheetName val="Cat_Ser_load"/>
      <sheetName val="data"/>
      <sheetName val="Sheet1"/>
      <sheetName val="Inputs"/>
      <sheetName val="132kv DCDS"/>
      <sheetName val=""/>
      <sheetName val="Scheme Area Details_Block__ C2"/>
      <sheetName val="New33KVSS_E3"/>
      <sheetName val="Prop aug of Ex 33KVSS_E3a"/>
      <sheetName val="UK"/>
      <sheetName val="Coalmine"/>
      <sheetName val="Dom"/>
      <sheetName val="Data base Feb 09"/>
      <sheetName val="Unit_Rate"/>
      <sheetName val="160MVA_Addl"/>
      <sheetName val="220KV_FB"/>
      <sheetName val="315MVA_Addl"/>
      <sheetName val="Addl_401"/>
      <sheetName val="Addl_20"/>
      <sheetName val="Addl_63_(2)"/>
      <sheetName val="grid"/>
      <sheetName val="R_Hrs_ Since Comm"/>
      <sheetName val="A_3_7"/>
      <sheetName val="ATP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8">
          <cell r="A38" t="str">
            <v xml:space="preserve">ESTIMATE FOR INSTALLATION OF ADDITIONAL 1X40MVA 132/33KV TRANSFORMER AT EXISTING EHV SUBSTATION </v>
          </cell>
        </row>
        <row r="40">
          <cell r="A40" t="str">
            <v>SCHEDULE</v>
          </cell>
        </row>
        <row r="42">
          <cell r="A42" t="str">
            <v>TOTAL NO. OF LOCATIONS</v>
          </cell>
          <cell r="C42">
            <v>1</v>
          </cell>
        </row>
        <row r="44">
          <cell r="A44" t="str">
            <v>SNO</v>
          </cell>
          <cell r="B44" t="str">
            <v>PARTICULARS</v>
          </cell>
          <cell r="C44" t="str">
            <v>Quantity</v>
          </cell>
          <cell r="D44" t="str">
            <v>EX-W Rate</v>
          </cell>
          <cell r="E44" t="str">
            <v>EX-W Amount</v>
          </cell>
          <cell r="F44" t="str">
            <v>Other Rate</v>
          </cell>
          <cell r="G44" t="str">
            <v>Other Amount</v>
          </cell>
          <cell r="H44" t="str">
            <v>Total Rate</v>
          </cell>
          <cell r="I44" t="str">
            <v>Total Amount</v>
          </cell>
        </row>
        <row r="46">
          <cell r="A46" t="str">
            <v>(A)</v>
          </cell>
          <cell r="B46" t="str">
            <v>220KV EQUIPMENTS</v>
          </cell>
        </row>
        <row r="48">
          <cell r="A48">
            <v>1</v>
          </cell>
          <cell r="B48" t="str">
            <v>Circuit Breaker</v>
          </cell>
          <cell r="C48">
            <v>0</v>
          </cell>
          <cell r="D48">
            <v>13.429399999999999</v>
          </cell>
          <cell r="E48">
            <v>0</v>
          </cell>
          <cell r="F48">
            <v>1.0102</v>
          </cell>
          <cell r="G48">
            <v>0</v>
          </cell>
          <cell r="H48">
            <v>14.439599999999999</v>
          </cell>
          <cell r="I48">
            <v>0</v>
          </cell>
        </row>
        <row r="49">
          <cell r="A49">
            <v>2</v>
          </cell>
          <cell r="B49" t="str">
            <v>Current Transformer</v>
          </cell>
          <cell r="C49">
            <v>0</v>
          </cell>
          <cell r="D49">
            <v>1.3</v>
          </cell>
          <cell r="E49">
            <v>0</v>
          </cell>
          <cell r="F49">
            <v>9.1999999999999998E-2</v>
          </cell>
          <cell r="G49">
            <v>0</v>
          </cell>
          <cell r="H49">
            <v>1.3920000000000001</v>
          </cell>
          <cell r="I49">
            <v>0</v>
          </cell>
        </row>
        <row r="50">
          <cell r="A50">
            <v>3</v>
          </cell>
          <cell r="B50" t="str">
            <v>Isolator (with E/S)</v>
          </cell>
          <cell r="C50">
            <v>0</v>
          </cell>
          <cell r="D50">
            <v>0.50570000000000004</v>
          </cell>
          <cell r="E50">
            <v>0</v>
          </cell>
          <cell r="F50">
            <v>3.2899999999999999E-2</v>
          </cell>
          <cell r="G50">
            <v>0</v>
          </cell>
          <cell r="H50">
            <v>0.53860000000000008</v>
          </cell>
          <cell r="I50">
            <v>0</v>
          </cell>
        </row>
        <row r="51">
          <cell r="A51">
            <v>4</v>
          </cell>
          <cell r="B51" t="str">
            <v>Isolator (without E/S)</v>
          </cell>
          <cell r="C51">
            <v>0</v>
          </cell>
          <cell r="D51">
            <v>0.50570000000000004</v>
          </cell>
          <cell r="E51">
            <v>0</v>
          </cell>
          <cell r="F51">
            <v>3.2899999999999999E-2</v>
          </cell>
          <cell r="G51">
            <v>0</v>
          </cell>
          <cell r="H51">
            <v>0.53860000000000008</v>
          </cell>
          <cell r="I51">
            <v>0</v>
          </cell>
        </row>
        <row r="52">
          <cell r="A52">
            <v>5</v>
          </cell>
          <cell r="B52" t="str">
            <v>LA</v>
          </cell>
          <cell r="C52">
            <v>0</v>
          </cell>
          <cell r="D52">
            <v>0.4234</v>
          </cell>
          <cell r="E52">
            <v>0</v>
          </cell>
          <cell r="F52">
            <v>2.6100000000000002E-2</v>
          </cell>
          <cell r="G52">
            <v>0</v>
          </cell>
          <cell r="H52">
            <v>0.44950000000000001</v>
          </cell>
          <cell r="I52">
            <v>0</v>
          </cell>
        </row>
        <row r="53">
          <cell r="A53">
            <v>6</v>
          </cell>
          <cell r="B53" t="str">
            <v>PI / Solid Core Insulators</v>
          </cell>
          <cell r="C53">
            <v>0</v>
          </cell>
          <cell r="D53">
            <v>0.14399999999999999</v>
          </cell>
          <cell r="E53">
            <v>0</v>
          </cell>
          <cell r="F53">
            <v>9.7999999999999997E-3</v>
          </cell>
          <cell r="G53">
            <v>0</v>
          </cell>
          <cell r="H53">
            <v>0.15379999999999999</v>
          </cell>
          <cell r="I53">
            <v>0</v>
          </cell>
        </row>
        <row r="54">
          <cell r="A54">
            <v>7</v>
          </cell>
          <cell r="B54" t="str">
            <v>C&amp;R Panel(For feeder)</v>
          </cell>
          <cell r="C54">
            <v>0</v>
          </cell>
          <cell r="D54">
            <v>4.5674999999999999</v>
          </cell>
          <cell r="E54">
            <v>0</v>
          </cell>
          <cell r="F54">
            <v>9.1399999999999995E-2</v>
          </cell>
          <cell r="G54">
            <v>0</v>
          </cell>
          <cell r="H54">
            <v>4.6589</v>
          </cell>
          <cell r="I54">
            <v>0</v>
          </cell>
        </row>
        <row r="55">
          <cell r="A55">
            <v>8</v>
          </cell>
          <cell r="B55" t="str">
            <v>C&amp;R Panel (for transformer)</v>
          </cell>
          <cell r="C55">
            <v>0</v>
          </cell>
          <cell r="D55">
            <v>4.5674999999999999</v>
          </cell>
          <cell r="E55">
            <v>0</v>
          </cell>
          <cell r="F55">
            <v>9.1399999999999995E-2</v>
          </cell>
          <cell r="G55">
            <v>0</v>
          </cell>
          <cell r="H55">
            <v>4.6589</v>
          </cell>
          <cell r="I55">
            <v>0</v>
          </cell>
        </row>
        <row r="56">
          <cell r="A56">
            <v>9</v>
          </cell>
          <cell r="B56" t="str">
            <v>C&amp;R Panel (Bus coup./Bus tie)</v>
          </cell>
          <cell r="C56">
            <v>0</v>
          </cell>
          <cell r="D56">
            <v>4.5674999999999999</v>
          </cell>
          <cell r="E56">
            <v>0</v>
          </cell>
          <cell r="F56">
            <v>9.1399999999999995E-2</v>
          </cell>
          <cell r="G56">
            <v>0</v>
          </cell>
          <cell r="H56">
            <v>4.6589</v>
          </cell>
          <cell r="I56">
            <v>0</v>
          </cell>
        </row>
        <row r="57">
          <cell r="A57">
            <v>10</v>
          </cell>
          <cell r="B57" t="str">
            <v>Synchroscope</v>
          </cell>
          <cell r="C57">
            <v>0</v>
          </cell>
          <cell r="D57">
            <v>0</v>
          </cell>
          <cell r="E57">
            <v>0</v>
          </cell>
          <cell r="F57">
            <v>1.5</v>
          </cell>
          <cell r="G57">
            <v>0</v>
          </cell>
          <cell r="H57">
            <v>1.5</v>
          </cell>
          <cell r="I57">
            <v>0</v>
          </cell>
        </row>
        <row r="58">
          <cell r="A58">
            <v>11</v>
          </cell>
          <cell r="B58" t="str">
            <v>PT</v>
          </cell>
          <cell r="C58">
            <v>0</v>
          </cell>
          <cell r="D58">
            <v>1.5</v>
          </cell>
          <cell r="E58">
            <v>0</v>
          </cell>
          <cell r="F58">
            <v>0.1</v>
          </cell>
          <cell r="G58">
            <v>0</v>
          </cell>
          <cell r="H58">
            <v>1.6</v>
          </cell>
          <cell r="I58">
            <v>0</v>
          </cell>
        </row>
        <row r="59">
          <cell r="A59">
            <v>12</v>
          </cell>
          <cell r="B59" t="str">
            <v>Suspension/Tension String with H/W</v>
          </cell>
          <cell r="C59">
            <v>0</v>
          </cell>
          <cell r="D59">
            <v>6.0785000000000006E-2</v>
          </cell>
          <cell r="E59">
            <v>0</v>
          </cell>
          <cell r="F59">
            <v>6.0000000000000001E-3</v>
          </cell>
          <cell r="G59">
            <v>0</v>
          </cell>
          <cell r="H59">
            <v>6.6785000000000011E-2</v>
          </cell>
          <cell r="I59">
            <v>0</v>
          </cell>
        </row>
        <row r="60">
          <cell r="A60">
            <v>13</v>
          </cell>
          <cell r="B60" t="str">
            <v>Double Tension String with H/W</v>
          </cell>
          <cell r="C60">
            <v>0</v>
          </cell>
          <cell r="D60">
            <v>0.11468500000000001</v>
          </cell>
          <cell r="E60">
            <v>0</v>
          </cell>
          <cell r="F60">
            <v>1.1599999999999999E-2</v>
          </cell>
          <cell r="G60">
            <v>0</v>
          </cell>
          <cell r="H60">
            <v>0.12628500000000001</v>
          </cell>
          <cell r="I60">
            <v>0</v>
          </cell>
        </row>
        <row r="62">
          <cell r="B62" t="str">
            <v>SUB TOTAL (A)</v>
          </cell>
          <cell r="C62" t="str">
            <v xml:space="preserve"> </v>
          </cell>
          <cell r="E62">
            <v>0</v>
          </cell>
          <cell r="G62">
            <v>0</v>
          </cell>
          <cell r="I62">
            <v>0</v>
          </cell>
        </row>
        <row r="64">
          <cell r="A64" t="str">
            <v>(B)</v>
          </cell>
          <cell r="B64" t="str">
            <v>132KV EQUIPMENTS</v>
          </cell>
        </row>
        <row r="66">
          <cell r="A66">
            <v>1</v>
          </cell>
          <cell r="B66" t="str">
            <v>Circuit Breaker</v>
          </cell>
          <cell r="C66">
            <v>1</v>
          </cell>
          <cell r="D66">
            <v>6.4887000000000015</v>
          </cell>
          <cell r="E66">
            <v>6.4887000000000015</v>
          </cell>
          <cell r="F66">
            <v>0.57534999999999992</v>
          </cell>
          <cell r="G66">
            <v>0.57534999999999992</v>
          </cell>
          <cell r="H66">
            <v>7.0640500000000017</v>
          </cell>
          <cell r="I66">
            <v>7.0640500000000017</v>
          </cell>
        </row>
        <row r="67">
          <cell r="A67">
            <v>2</v>
          </cell>
          <cell r="B67" t="str">
            <v>CT</v>
          </cell>
          <cell r="C67">
            <v>3</v>
          </cell>
          <cell r="D67">
            <v>0.6766871508379888</v>
          </cell>
          <cell r="E67">
            <v>2.0300614525139666</v>
          </cell>
          <cell r="F67">
            <v>4.9566480446927373E-2</v>
          </cell>
          <cell r="G67">
            <v>0.14869944134078211</v>
          </cell>
          <cell r="H67">
            <v>0.72625363128491616</v>
          </cell>
          <cell r="I67">
            <v>2.1787608938547489</v>
          </cell>
        </row>
        <row r="68">
          <cell r="A68">
            <v>3</v>
          </cell>
          <cell r="B68" t="str">
            <v xml:space="preserve">Isolator  with E/S </v>
          </cell>
          <cell r="C68">
            <v>0</v>
          </cell>
          <cell r="D68">
            <v>0.32090000000000002</v>
          </cell>
          <cell r="E68">
            <v>0</v>
          </cell>
          <cell r="F68">
            <v>2.4400000000000002E-2</v>
          </cell>
          <cell r="G68">
            <v>0</v>
          </cell>
          <cell r="H68">
            <v>0.3453</v>
          </cell>
          <cell r="I68">
            <v>0</v>
          </cell>
        </row>
        <row r="69">
          <cell r="A69">
            <v>4</v>
          </cell>
          <cell r="B69" t="str">
            <v>Isolator without E/S</v>
          </cell>
          <cell r="C69">
            <v>3</v>
          </cell>
          <cell r="D69">
            <v>0.32090000000000002</v>
          </cell>
          <cell r="E69">
            <v>0.96270000000000011</v>
          </cell>
          <cell r="F69">
            <v>2.4400000000000002E-2</v>
          </cell>
          <cell r="G69">
            <v>7.3200000000000001E-2</v>
          </cell>
          <cell r="H69">
            <v>0.3453</v>
          </cell>
          <cell r="I69">
            <v>1.0359</v>
          </cell>
        </row>
        <row r="70">
          <cell r="A70">
            <v>5</v>
          </cell>
          <cell r="B70" t="str">
            <v>PT</v>
          </cell>
          <cell r="C70">
            <v>0</v>
          </cell>
          <cell r="D70">
            <v>0.65</v>
          </cell>
          <cell r="E70">
            <v>0</v>
          </cell>
          <cell r="F70">
            <v>5.6000000000000001E-2</v>
          </cell>
          <cell r="G70">
            <v>0</v>
          </cell>
          <cell r="H70">
            <v>0.70600000000000007</v>
          </cell>
          <cell r="I70">
            <v>0</v>
          </cell>
        </row>
        <row r="71">
          <cell r="A71">
            <v>6</v>
          </cell>
          <cell r="B71" t="str">
            <v>LA</v>
          </cell>
          <cell r="C71">
            <v>3</v>
          </cell>
          <cell r="D71">
            <v>0.2258</v>
          </cell>
          <cell r="E71">
            <v>0.6774</v>
          </cell>
          <cell r="F71">
            <v>1.4200000000000001E-2</v>
          </cell>
          <cell r="G71">
            <v>4.2599999999999999E-2</v>
          </cell>
          <cell r="H71">
            <v>0.24</v>
          </cell>
          <cell r="I71">
            <v>0.72</v>
          </cell>
        </row>
        <row r="72">
          <cell r="A72">
            <v>7</v>
          </cell>
          <cell r="B72" t="str">
            <v>C&amp;R Panel (for 220/132KV Xmer)</v>
          </cell>
          <cell r="C72">
            <v>0</v>
          </cell>
          <cell r="D72">
            <v>4.9398999999999997</v>
          </cell>
          <cell r="E72">
            <v>0</v>
          </cell>
          <cell r="F72">
            <v>0.32175000000000004</v>
          </cell>
          <cell r="G72">
            <v>0</v>
          </cell>
          <cell r="H72">
            <v>5.2616499999999995</v>
          </cell>
          <cell r="I72">
            <v>0</v>
          </cell>
        </row>
        <row r="73">
          <cell r="A73">
            <v>8</v>
          </cell>
          <cell r="B73" t="str">
            <v>C&amp;R Panel (for 132/33KV Xmer)</v>
          </cell>
          <cell r="C73">
            <v>1</v>
          </cell>
          <cell r="D73">
            <v>4.9398999999999997</v>
          </cell>
          <cell r="E73">
            <v>4.9398999999999997</v>
          </cell>
          <cell r="F73">
            <v>0.32175000000000004</v>
          </cell>
          <cell r="G73">
            <v>0.32175000000000004</v>
          </cell>
          <cell r="H73">
            <v>5.2616499999999995</v>
          </cell>
          <cell r="I73">
            <v>5.2616499999999995</v>
          </cell>
        </row>
        <row r="74">
          <cell r="A74">
            <v>9</v>
          </cell>
          <cell r="B74" t="str">
            <v>C&amp;R Panel (for Feeder)</v>
          </cell>
          <cell r="C74">
            <v>0</v>
          </cell>
          <cell r="D74">
            <v>4.9398999999999997</v>
          </cell>
          <cell r="E74">
            <v>0</v>
          </cell>
          <cell r="F74">
            <v>0.32175000000000004</v>
          </cell>
          <cell r="G74">
            <v>0</v>
          </cell>
          <cell r="H74">
            <v>5.2616499999999995</v>
          </cell>
          <cell r="I74">
            <v>0</v>
          </cell>
        </row>
        <row r="75">
          <cell r="A75">
            <v>10</v>
          </cell>
          <cell r="B75" t="str">
            <v>C&amp;R Panel (for Bus coupler)</v>
          </cell>
          <cell r="C75">
            <v>0</v>
          </cell>
          <cell r="D75">
            <v>4.9398999999999997</v>
          </cell>
          <cell r="E75">
            <v>0</v>
          </cell>
          <cell r="F75">
            <v>0.32175000000000004</v>
          </cell>
          <cell r="G75">
            <v>0</v>
          </cell>
          <cell r="H75">
            <v>5.2616499999999995</v>
          </cell>
          <cell r="I75">
            <v>0</v>
          </cell>
        </row>
        <row r="76">
          <cell r="A76">
            <v>11</v>
          </cell>
          <cell r="B76" t="str">
            <v>PI/Solid Core Insulators</v>
          </cell>
          <cell r="C76">
            <v>36</v>
          </cell>
          <cell r="D76">
            <v>7.2499999999999995E-2</v>
          </cell>
          <cell r="E76">
            <v>2.61</v>
          </cell>
          <cell r="F76">
            <v>1.4E-2</v>
          </cell>
          <cell r="G76">
            <v>0.504</v>
          </cell>
          <cell r="H76">
            <v>8.6499999999999994E-2</v>
          </cell>
          <cell r="I76">
            <v>3.1139999999999999</v>
          </cell>
        </row>
        <row r="77">
          <cell r="A77">
            <v>12</v>
          </cell>
          <cell r="B77" t="str">
            <v>Suspension &amp; Tension String with H/W</v>
          </cell>
          <cell r="C77">
            <v>20</v>
          </cell>
          <cell r="D77">
            <v>3.6319999999999998E-2</v>
          </cell>
          <cell r="E77">
            <v>0.72639999999999993</v>
          </cell>
          <cell r="F77">
            <v>3.9924999999999995E-3</v>
          </cell>
          <cell r="G77">
            <v>7.984999999999999E-2</v>
          </cell>
          <cell r="H77">
            <v>4.0312500000000001E-2</v>
          </cell>
          <cell r="I77">
            <v>0.80624999999999991</v>
          </cell>
        </row>
        <row r="78">
          <cell r="A78">
            <v>13</v>
          </cell>
          <cell r="B78" t="str">
            <v>Double Tension String with H/W</v>
          </cell>
          <cell r="C78">
            <v>8</v>
          </cell>
          <cell r="D78">
            <v>5.9319999999999998E-2</v>
          </cell>
          <cell r="E78">
            <v>0.47455999999999998</v>
          </cell>
          <cell r="F78">
            <v>6.9924999999999987E-3</v>
          </cell>
          <cell r="G78">
            <v>5.593999999999999E-2</v>
          </cell>
          <cell r="H78">
            <v>6.6312499999999996E-2</v>
          </cell>
          <cell r="I78">
            <v>0.53049999999999997</v>
          </cell>
        </row>
        <row r="80">
          <cell r="B80" t="str">
            <v>SUB TOTAL (B)</v>
          </cell>
          <cell r="E80">
            <v>18.909721452513967</v>
          </cell>
          <cell r="G80">
            <v>1.801389441340782</v>
          </cell>
          <cell r="I80">
            <v>20.711110893854752</v>
          </cell>
        </row>
        <row r="82">
          <cell r="A82" t="str">
            <v>(C)</v>
          </cell>
          <cell r="B82" t="str">
            <v>33KV EQUIPMENTS</v>
          </cell>
        </row>
        <row r="84">
          <cell r="A84">
            <v>1</v>
          </cell>
          <cell r="B84" t="str">
            <v>Circuit Breaker</v>
          </cell>
          <cell r="C84">
            <v>1</v>
          </cell>
          <cell r="D84">
            <v>2.3801000000000001</v>
          </cell>
          <cell r="E84">
            <v>2.3801000000000001</v>
          </cell>
          <cell r="F84">
            <v>0.1452</v>
          </cell>
          <cell r="G84">
            <v>0.1452</v>
          </cell>
          <cell r="H84">
            <v>2.5253000000000001</v>
          </cell>
          <cell r="I84">
            <v>2.5253000000000001</v>
          </cell>
        </row>
        <row r="85">
          <cell r="A85">
            <v>2</v>
          </cell>
          <cell r="B85" t="str">
            <v>CT</v>
          </cell>
          <cell r="C85">
            <v>3</v>
          </cell>
          <cell r="D85">
            <v>0.1192</v>
          </cell>
          <cell r="E85">
            <v>0.35760000000000003</v>
          </cell>
          <cell r="F85">
            <v>1.23E-2</v>
          </cell>
          <cell r="G85">
            <v>3.6900000000000002E-2</v>
          </cell>
          <cell r="H85">
            <v>0.13150000000000001</v>
          </cell>
          <cell r="I85">
            <v>0.39450000000000002</v>
          </cell>
        </row>
        <row r="86">
          <cell r="A86">
            <v>3</v>
          </cell>
          <cell r="B86" t="str">
            <v>LA</v>
          </cell>
          <cell r="C86">
            <v>3</v>
          </cell>
          <cell r="D86">
            <v>3.6799999999999999E-2</v>
          </cell>
          <cell r="E86">
            <v>0.1104</v>
          </cell>
          <cell r="F86">
            <v>2.3E-3</v>
          </cell>
          <cell r="G86">
            <v>6.8999999999999999E-3</v>
          </cell>
          <cell r="H86">
            <v>3.9099999999999996E-2</v>
          </cell>
          <cell r="I86">
            <v>0.1173</v>
          </cell>
        </row>
        <row r="87">
          <cell r="A87">
            <v>4</v>
          </cell>
          <cell r="B87" t="str">
            <v>Potential transformer</v>
          </cell>
          <cell r="C87">
            <v>0</v>
          </cell>
          <cell r="D87">
            <v>1.2500000000000001E-2</v>
          </cell>
          <cell r="E87">
            <v>0</v>
          </cell>
          <cell r="F87">
            <v>2E-3</v>
          </cell>
          <cell r="G87">
            <v>0</v>
          </cell>
          <cell r="H87">
            <v>1.4500000000000001E-2</v>
          </cell>
          <cell r="I87">
            <v>0</v>
          </cell>
        </row>
        <row r="88">
          <cell r="A88">
            <v>5</v>
          </cell>
          <cell r="B88" t="str">
            <v>Isolator (with E/S) with insulator</v>
          </cell>
          <cell r="C88">
            <v>0</v>
          </cell>
          <cell r="D88">
            <v>0.10929999999999999</v>
          </cell>
          <cell r="E88">
            <v>0</v>
          </cell>
          <cell r="F88">
            <v>7.4999999999999997E-3</v>
          </cell>
          <cell r="G88">
            <v>0</v>
          </cell>
          <cell r="H88">
            <v>0.11679999999999999</v>
          </cell>
          <cell r="I88">
            <v>0</v>
          </cell>
        </row>
        <row r="89">
          <cell r="A89">
            <v>6</v>
          </cell>
          <cell r="B89" t="str">
            <v>Isolator (without E/S) with insulator</v>
          </cell>
          <cell r="C89">
            <v>2</v>
          </cell>
          <cell r="D89">
            <v>0.10929999999999999</v>
          </cell>
          <cell r="E89">
            <v>0.21859999999999999</v>
          </cell>
          <cell r="F89">
            <v>7.4999999999999997E-3</v>
          </cell>
          <cell r="G89">
            <v>1.4999999999999999E-2</v>
          </cell>
          <cell r="H89">
            <v>0.11679999999999999</v>
          </cell>
          <cell r="I89">
            <v>0.23359999999999997</v>
          </cell>
        </row>
        <row r="90">
          <cell r="A90">
            <v>7</v>
          </cell>
          <cell r="B90" t="str">
            <v>C&amp;R Panel(for transformer)</v>
          </cell>
          <cell r="C90">
            <v>1</v>
          </cell>
          <cell r="D90">
            <v>1.8125</v>
          </cell>
          <cell r="E90">
            <v>1.8125</v>
          </cell>
          <cell r="F90">
            <v>9.4200000000000006E-2</v>
          </cell>
          <cell r="G90">
            <v>9.4200000000000006E-2</v>
          </cell>
          <cell r="H90">
            <v>1.9067000000000001</v>
          </cell>
          <cell r="I90">
            <v>1.9067000000000001</v>
          </cell>
        </row>
        <row r="91">
          <cell r="A91">
            <v>8</v>
          </cell>
          <cell r="B91" t="str">
            <v>C&amp;R Panel (for two feeder circuit)</v>
          </cell>
          <cell r="C91">
            <v>0</v>
          </cell>
          <cell r="D91">
            <v>1.8125</v>
          </cell>
          <cell r="E91">
            <v>0</v>
          </cell>
          <cell r="F91">
            <v>9.4200000000000006E-2</v>
          </cell>
          <cell r="G91">
            <v>0</v>
          </cell>
          <cell r="H91">
            <v>1.9067000000000001</v>
          </cell>
          <cell r="I91">
            <v>0</v>
          </cell>
        </row>
        <row r="92">
          <cell r="A92">
            <v>9</v>
          </cell>
          <cell r="B92" t="str">
            <v>Solid Core Insulators</v>
          </cell>
          <cell r="C92">
            <v>3</v>
          </cell>
          <cell r="D92">
            <v>1.2500000000000001E-2</v>
          </cell>
          <cell r="E92">
            <v>3.7500000000000006E-2</v>
          </cell>
          <cell r="F92">
            <v>2E-3</v>
          </cell>
          <cell r="G92">
            <v>6.0000000000000001E-3</v>
          </cell>
          <cell r="H92">
            <v>1.4500000000000001E-2</v>
          </cell>
          <cell r="I92">
            <v>4.3500000000000004E-2</v>
          </cell>
        </row>
        <row r="93">
          <cell r="A93">
            <v>10</v>
          </cell>
          <cell r="B93" t="str">
            <v>Suspension/Tension String with H/W</v>
          </cell>
          <cell r="C93">
            <v>12</v>
          </cell>
          <cell r="D93">
            <v>5.1900000000000002E-3</v>
          </cell>
          <cell r="E93">
            <v>4.1520000000000001E-2</v>
          </cell>
          <cell r="F93">
            <v>2.4000000000000002E-3</v>
          </cell>
          <cell r="G93">
            <v>1.9200000000000002E-2</v>
          </cell>
          <cell r="H93">
            <v>7.5900000000000004E-3</v>
          </cell>
          <cell r="I93">
            <v>6.0720000000000003E-2</v>
          </cell>
        </row>
        <row r="94">
          <cell r="A94">
            <v>11</v>
          </cell>
          <cell r="B94" t="str">
            <v>Double Tension String with H/W</v>
          </cell>
          <cell r="C94">
            <v>8</v>
          </cell>
          <cell r="D94">
            <v>1.038E-2</v>
          </cell>
          <cell r="E94">
            <v>0.12456</v>
          </cell>
          <cell r="F94">
            <v>4.5999999999999999E-3</v>
          </cell>
          <cell r="G94">
            <v>5.5199999999999999E-2</v>
          </cell>
          <cell r="H94">
            <v>1.498E-2</v>
          </cell>
          <cell r="I94">
            <v>0.17976</v>
          </cell>
        </row>
        <row r="96">
          <cell r="B96" t="str">
            <v>SUB TOTAL (C)</v>
          </cell>
          <cell r="E96">
            <v>5.0827799999999996</v>
          </cell>
          <cell r="G96">
            <v>0.37859999999999994</v>
          </cell>
          <cell r="I96">
            <v>5.4613800000000001</v>
          </cell>
        </row>
        <row r="98">
          <cell r="A98" t="str">
            <v>(D)</v>
          </cell>
          <cell r="B98" t="str">
            <v>TRANSFORMER &amp; ASSOCIATED EQUIP.</v>
          </cell>
        </row>
        <row r="100">
          <cell r="A100">
            <v>1</v>
          </cell>
          <cell r="B100" t="str">
            <v>160MVA 220/132KV Xmer
(with oil and associated eqip.)</v>
          </cell>
          <cell r="C100">
            <v>0</v>
          </cell>
          <cell r="D100">
            <v>307.5</v>
          </cell>
          <cell r="E100">
            <v>0</v>
          </cell>
          <cell r="F100">
            <v>12.34</v>
          </cell>
          <cell r="G100">
            <v>0</v>
          </cell>
          <cell r="H100">
            <v>319.83999999999997</v>
          </cell>
          <cell r="I100">
            <v>0</v>
          </cell>
        </row>
        <row r="101">
          <cell r="A101">
            <v>2</v>
          </cell>
          <cell r="B101" t="str">
            <v>40MVA 132/33KV Xmer 
(with oil and associated equip.)</v>
          </cell>
          <cell r="C101">
            <v>1</v>
          </cell>
          <cell r="D101">
            <v>124.35869344262296</v>
          </cell>
          <cell r="E101">
            <v>124.35869344262296</v>
          </cell>
          <cell r="F101">
            <v>8.5145573770491794</v>
          </cell>
          <cell r="G101">
            <v>8.5145573770491794</v>
          </cell>
          <cell r="H101">
            <v>132.87325081967214</v>
          </cell>
          <cell r="I101">
            <v>132.87325081967214</v>
          </cell>
        </row>
        <row r="102">
          <cell r="A102">
            <v>3</v>
          </cell>
          <cell r="B102" t="str">
            <v>Oil filteration Machine(500 Gl.per Hr.)</v>
          </cell>
          <cell r="C102">
            <v>1</v>
          </cell>
          <cell r="D102">
            <v>2.2738</v>
          </cell>
          <cell r="E102">
            <v>2.2738</v>
          </cell>
          <cell r="F102">
            <v>0.30199999999999999</v>
          </cell>
          <cell r="G102">
            <v>0.30199999999999999</v>
          </cell>
          <cell r="H102">
            <v>2.5758000000000001</v>
          </cell>
          <cell r="I102">
            <v>2.5758000000000001</v>
          </cell>
        </row>
        <row r="103">
          <cell r="A103">
            <v>4</v>
          </cell>
          <cell r="B103" t="str">
            <v>Oil Storage Tank (15/20 KL)</v>
          </cell>
          <cell r="C103">
            <v>0</v>
          </cell>
          <cell r="D103">
            <v>0</v>
          </cell>
          <cell r="E103">
            <v>0</v>
          </cell>
          <cell r="F103">
            <v>2</v>
          </cell>
          <cell r="G103">
            <v>0</v>
          </cell>
          <cell r="H103">
            <v>2</v>
          </cell>
          <cell r="I103">
            <v>0</v>
          </cell>
        </row>
        <row r="105">
          <cell r="B105" t="str">
            <v>SUB TOTAL (D)</v>
          </cell>
          <cell r="E105">
            <v>126.63249344262296</v>
          </cell>
          <cell r="G105">
            <v>8.816557377049179</v>
          </cell>
          <cell r="I105">
            <v>135.44905081967212</v>
          </cell>
        </row>
        <row r="107">
          <cell r="A107" t="str">
            <v>(E)</v>
          </cell>
          <cell r="B107" t="str">
            <v xml:space="preserve">220KV &amp;132KV Carrier Comm.Equip.including provision for </v>
          </cell>
        </row>
        <row r="108">
          <cell r="B108" t="str">
            <v>telemetering etc.&amp; sending s/ss reqmnt</v>
          </cell>
        </row>
        <row r="110">
          <cell r="A110">
            <v>1</v>
          </cell>
          <cell r="B110" t="str">
            <v>Carrier cabinet</v>
          </cell>
          <cell r="C110">
            <v>0</v>
          </cell>
          <cell r="D110">
            <v>3.5</v>
          </cell>
          <cell r="E110">
            <v>0</v>
          </cell>
          <cell r="F110">
            <v>3.5709999999999999E-2</v>
          </cell>
          <cell r="G110">
            <v>0</v>
          </cell>
          <cell r="H110">
            <v>3.5357099999999999</v>
          </cell>
          <cell r="I110">
            <v>0</v>
          </cell>
        </row>
        <row r="111">
          <cell r="A111">
            <v>2</v>
          </cell>
          <cell r="B111" t="str">
            <v>Coupling Devices (LMU)</v>
          </cell>
          <cell r="C111">
            <v>0</v>
          </cell>
          <cell r="D111">
            <v>0.8</v>
          </cell>
          <cell r="E111">
            <v>0</v>
          </cell>
          <cell r="F111">
            <v>0</v>
          </cell>
          <cell r="G111">
            <v>0</v>
          </cell>
          <cell r="H111">
            <v>0.8</v>
          </cell>
          <cell r="I111">
            <v>0</v>
          </cell>
        </row>
        <row r="112">
          <cell r="A112">
            <v>3</v>
          </cell>
          <cell r="B112" t="str">
            <v>Protection coupler</v>
          </cell>
          <cell r="C112">
            <v>0</v>
          </cell>
          <cell r="D112">
            <v>1.7</v>
          </cell>
          <cell r="E112">
            <v>0</v>
          </cell>
          <cell r="F112">
            <v>0</v>
          </cell>
          <cell r="G112">
            <v>0</v>
          </cell>
          <cell r="H112">
            <v>1.7</v>
          </cell>
          <cell r="I112">
            <v>0</v>
          </cell>
        </row>
        <row r="113">
          <cell r="A113">
            <v>4</v>
          </cell>
          <cell r="B113" t="str">
            <v>EPAX</v>
          </cell>
          <cell r="C113">
            <v>0</v>
          </cell>
          <cell r="D113">
            <v>2.5</v>
          </cell>
          <cell r="E113">
            <v>0</v>
          </cell>
          <cell r="F113">
            <v>0</v>
          </cell>
          <cell r="G113">
            <v>0</v>
          </cell>
          <cell r="H113">
            <v>2.5</v>
          </cell>
          <cell r="I113">
            <v>0</v>
          </cell>
        </row>
        <row r="114">
          <cell r="A114">
            <v>5</v>
          </cell>
          <cell r="B114" t="str">
            <v>Telephone Sets</v>
          </cell>
          <cell r="C114">
            <v>0</v>
          </cell>
          <cell r="D114">
            <v>0.01</v>
          </cell>
          <cell r="E114">
            <v>0</v>
          </cell>
          <cell r="F114">
            <v>0</v>
          </cell>
          <cell r="G114">
            <v>0</v>
          </cell>
          <cell r="H114">
            <v>0.01</v>
          </cell>
          <cell r="I114">
            <v>0</v>
          </cell>
        </row>
        <row r="115">
          <cell r="A115">
            <v>6</v>
          </cell>
          <cell r="B115" t="str">
            <v>Coxial Cable (KM)</v>
          </cell>
          <cell r="C115">
            <v>0</v>
          </cell>
          <cell r="D115">
            <v>0.8</v>
          </cell>
          <cell r="E115">
            <v>0</v>
          </cell>
          <cell r="F115">
            <v>0</v>
          </cell>
          <cell r="G115">
            <v>0</v>
          </cell>
          <cell r="H115">
            <v>0.8</v>
          </cell>
          <cell r="I115">
            <v>0</v>
          </cell>
        </row>
        <row r="116">
          <cell r="A116">
            <v>7</v>
          </cell>
          <cell r="B116" t="str">
            <v>Telephone Cable</v>
          </cell>
          <cell r="C116">
            <v>0</v>
          </cell>
          <cell r="D116">
            <v>0.25</v>
          </cell>
          <cell r="E116">
            <v>0</v>
          </cell>
          <cell r="F116">
            <v>0</v>
          </cell>
          <cell r="G116">
            <v>0</v>
          </cell>
          <cell r="H116">
            <v>0.25</v>
          </cell>
          <cell r="I116">
            <v>0</v>
          </cell>
        </row>
        <row r="117">
          <cell r="A117">
            <v>8</v>
          </cell>
          <cell r="B117" t="str">
            <v>220kV Wave Trap</v>
          </cell>
          <cell r="C117">
            <v>0</v>
          </cell>
          <cell r="D117">
            <v>1.5</v>
          </cell>
          <cell r="E117">
            <v>0</v>
          </cell>
          <cell r="F117">
            <v>0</v>
          </cell>
          <cell r="G117">
            <v>0</v>
          </cell>
          <cell r="H117">
            <v>1.5</v>
          </cell>
          <cell r="I117">
            <v>0</v>
          </cell>
        </row>
        <row r="118">
          <cell r="A118">
            <v>9</v>
          </cell>
          <cell r="B118" t="str">
            <v>132kV Wave Trap</v>
          </cell>
          <cell r="C118">
            <v>0</v>
          </cell>
          <cell r="D118">
            <v>1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A119">
            <v>10</v>
          </cell>
          <cell r="B119" t="str">
            <v>220kV CVT</v>
          </cell>
          <cell r="C119">
            <v>0</v>
          </cell>
          <cell r="D119">
            <v>2.5</v>
          </cell>
          <cell r="E119">
            <v>0</v>
          </cell>
          <cell r="F119">
            <v>0</v>
          </cell>
          <cell r="G119">
            <v>0</v>
          </cell>
          <cell r="H119">
            <v>2.5</v>
          </cell>
          <cell r="I119">
            <v>0</v>
          </cell>
        </row>
        <row r="120">
          <cell r="A120">
            <v>11</v>
          </cell>
          <cell r="B120" t="str">
            <v>132kV Coupling Capacitors</v>
          </cell>
          <cell r="C120">
            <v>0</v>
          </cell>
          <cell r="D120">
            <v>1</v>
          </cell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2">
          <cell r="B122" t="str">
            <v>SUB TOTAL (E)</v>
          </cell>
          <cell r="E122">
            <v>0</v>
          </cell>
          <cell r="G122">
            <v>0</v>
          </cell>
          <cell r="I122">
            <v>0</v>
          </cell>
        </row>
        <row r="124">
          <cell r="A124" t="str">
            <v>(F-I)</v>
          </cell>
          <cell r="B124" t="str">
            <v>220KV Structures</v>
          </cell>
          <cell r="C124" t="str">
            <v>Weight of Steel in MT</v>
          </cell>
        </row>
        <row r="126">
          <cell r="A126">
            <v>1</v>
          </cell>
          <cell r="B126" t="str">
            <v>Gantry Column(AGT)</v>
          </cell>
          <cell r="C126">
            <v>0</v>
          </cell>
          <cell r="D126">
            <v>3.6</v>
          </cell>
          <cell r="E126">
            <v>0</v>
          </cell>
        </row>
        <row r="127">
          <cell r="A127">
            <v>2</v>
          </cell>
          <cell r="B127" t="str">
            <v>Gantry Column(AAGT)</v>
          </cell>
          <cell r="C127">
            <v>0</v>
          </cell>
          <cell r="D127">
            <v>5.31</v>
          </cell>
          <cell r="E127">
            <v>0</v>
          </cell>
        </row>
        <row r="128">
          <cell r="A128">
            <v>3</v>
          </cell>
          <cell r="B128" t="str">
            <v>Gantry Beam(AGB)</v>
          </cell>
          <cell r="C128">
            <v>0</v>
          </cell>
          <cell r="D128">
            <v>1.23</v>
          </cell>
          <cell r="E128">
            <v>0</v>
          </cell>
        </row>
        <row r="129">
          <cell r="A129">
            <v>4</v>
          </cell>
          <cell r="B129" t="str">
            <v>Main Busbar Structure(ABM)</v>
          </cell>
          <cell r="C129">
            <v>0</v>
          </cell>
          <cell r="D129">
            <v>2.411</v>
          </cell>
          <cell r="E129">
            <v>0</v>
          </cell>
        </row>
        <row r="130">
          <cell r="A130">
            <v>5</v>
          </cell>
          <cell r="B130" t="str">
            <v>Auxiliary Busbar structure(ABA)</v>
          </cell>
          <cell r="C130">
            <v>0</v>
          </cell>
          <cell r="D130">
            <v>2.327</v>
          </cell>
          <cell r="E130">
            <v>0</v>
          </cell>
        </row>
        <row r="131">
          <cell r="A131">
            <v>6</v>
          </cell>
          <cell r="B131" t="str">
            <v>CT structure</v>
          </cell>
          <cell r="C131">
            <v>0</v>
          </cell>
          <cell r="D131">
            <v>0.27</v>
          </cell>
          <cell r="E131">
            <v>0</v>
          </cell>
        </row>
        <row r="132">
          <cell r="A132">
            <v>7</v>
          </cell>
          <cell r="B132" t="str">
            <v>LA structure</v>
          </cell>
          <cell r="C132">
            <v>0</v>
          </cell>
          <cell r="D132">
            <v>0.13</v>
          </cell>
          <cell r="E132">
            <v>0</v>
          </cell>
        </row>
        <row r="133">
          <cell r="A133">
            <v>8</v>
          </cell>
          <cell r="B133" t="str">
            <v>Post/Solid Core structure</v>
          </cell>
          <cell r="C133">
            <v>0</v>
          </cell>
          <cell r="D133">
            <v>0.21</v>
          </cell>
          <cell r="E133">
            <v>0</v>
          </cell>
        </row>
        <row r="134">
          <cell r="A134">
            <v>9</v>
          </cell>
          <cell r="B134" t="str">
            <v>Isolator structure</v>
          </cell>
          <cell r="C134">
            <v>0</v>
          </cell>
          <cell r="D134">
            <v>2.056</v>
          </cell>
          <cell r="E134">
            <v>0</v>
          </cell>
        </row>
        <row r="135">
          <cell r="A135">
            <v>10</v>
          </cell>
          <cell r="B135" t="str">
            <v>PT/CVT structure</v>
          </cell>
          <cell r="C135">
            <v>0</v>
          </cell>
          <cell r="D135">
            <v>0.27</v>
          </cell>
          <cell r="E135">
            <v>0</v>
          </cell>
        </row>
        <row r="137">
          <cell r="B137" t="str">
            <v>SUB TOTAL (F-I)</v>
          </cell>
          <cell r="E137">
            <v>0</v>
          </cell>
        </row>
        <row r="139">
          <cell r="A139" t="str">
            <v>(F-II)</v>
          </cell>
          <cell r="B139" t="str">
            <v>132KV STRUCTURE</v>
          </cell>
        </row>
        <row r="141">
          <cell r="A141">
            <v>1</v>
          </cell>
          <cell r="B141" t="str">
            <v>Gantry Column</v>
          </cell>
          <cell r="C141">
            <v>4</v>
          </cell>
          <cell r="D141">
            <v>1.9770000000000001</v>
          </cell>
          <cell r="E141">
            <v>7.9080000000000004</v>
          </cell>
        </row>
        <row r="142">
          <cell r="A142">
            <v>2</v>
          </cell>
          <cell r="B142" t="str">
            <v xml:space="preserve">Gantry Beam    </v>
          </cell>
          <cell r="C142">
            <v>3</v>
          </cell>
          <cell r="D142">
            <v>1.0649999999999999</v>
          </cell>
          <cell r="E142">
            <v>3.1949999999999998</v>
          </cell>
        </row>
        <row r="143">
          <cell r="A143">
            <v>3</v>
          </cell>
          <cell r="B143" t="str">
            <v xml:space="preserve">Main busbar structure    </v>
          </cell>
          <cell r="C143">
            <v>1</v>
          </cell>
          <cell r="D143">
            <v>1.5429999999999999</v>
          </cell>
          <cell r="E143">
            <v>1.5429999999999999</v>
          </cell>
        </row>
        <row r="144">
          <cell r="A144">
            <v>4</v>
          </cell>
          <cell r="B144" t="str">
            <v>Aux. Busbar Structure</v>
          </cell>
          <cell r="C144">
            <v>0</v>
          </cell>
          <cell r="D144">
            <v>0.90500000000000003</v>
          </cell>
          <cell r="E144">
            <v>0</v>
          </cell>
        </row>
        <row r="145">
          <cell r="A145">
            <v>5</v>
          </cell>
          <cell r="B145" t="str">
            <v>CT structure</v>
          </cell>
          <cell r="C145">
            <v>3</v>
          </cell>
          <cell r="D145">
            <v>0.23499999999999999</v>
          </cell>
          <cell r="E145">
            <v>0.70499999999999996</v>
          </cell>
        </row>
        <row r="146">
          <cell r="A146">
            <v>6</v>
          </cell>
          <cell r="B146" t="str">
            <v>LA structure</v>
          </cell>
          <cell r="C146">
            <v>3</v>
          </cell>
          <cell r="D146">
            <v>0.17100000000000001</v>
          </cell>
          <cell r="E146">
            <v>0.51300000000000001</v>
          </cell>
        </row>
        <row r="147">
          <cell r="A147">
            <v>7</v>
          </cell>
          <cell r="B147" t="str">
            <v>Post /Solid Core structure</v>
          </cell>
          <cell r="C147">
            <v>3</v>
          </cell>
          <cell r="D147">
            <v>0.20300000000000001</v>
          </cell>
          <cell r="E147">
            <v>0.60899999999999999</v>
          </cell>
        </row>
        <row r="148">
          <cell r="A148">
            <v>8</v>
          </cell>
          <cell r="B148" t="str">
            <v>Isolator structure</v>
          </cell>
          <cell r="C148">
            <v>3</v>
          </cell>
          <cell r="D148">
            <v>1.4419999999999999</v>
          </cell>
          <cell r="E148">
            <v>4.3259999999999996</v>
          </cell>
        </row>
        <row r="149">
          <cell r="A149">
            <v>9</v>
          </cell>
          <cell r="B149" t="str">
            <v>Coupling capacitor</v>
          </cell>
          <cell r="C149">
            <v>0</v>
          </cell>
          <cell r="D149">
            <v>0.17499999999999999</v>
          </cell>
          <cell r="E149">
            <v>0</v>
          </cell>
        </row>
        <row r="150">
          <cell r="A150">
            <v>10</v>
          </cell>
          <cell r="B150" t="str">
            <v>PT structure</v>
          </cell>
          <cell r="C150">
            <v>0</v>
          </cell>
          <cell r="D150">
            <v>0.22700000000000001</v>
          </cell>
          <cell r="E150">
            <v>0</v>
          </cell>
        </row>
        <row r="152">
          <cell r="B152" t="str">
            <v>SUB TOTAL (F-II)</v>
          </cell>
          <cell r="E152">
            <v>18.798999999999999</v>
          </cell>
        </row>
        <row r="154">
          <cell r="A154" t="str">
            <v>(F-III)</v>
          </cell>
          <cell r="B154" t="str">
            <v>33KV STRUCTURE</v>
          </cell>
        </row>
        <row r="156">
          <cell r="A156">
            <v>1</v>
          </cell>
          <cell r="B156" t="str">
            <v>Gantry Column</v>
          </cell>
          <cell r="C156">
            <v>2</v>
          </cell>
          <cell r="D156">
            <v>0.502</v>
          </cell>
          <cell r="E156">
            <v>1.004</v>
          </cell>
        </row>
        <row r="157">
          <cell r="A157">
            <v>2</v>
          </cell>
          <cell r="B157" t="str">
            <v>Gantry Beam</v>
          </cell>
          <cell r="C157">
            <v>2</v>
          </cell>
          <cell r="D157">
            <v>0.28999999999999998</v>
          </cell>
          <cell r="E157">
            <v>0.57999999999999996</v>
          </cell>
        </row>
        <row r="158">
          <cell r="A158">
            <v>3</v>
          </cell>
          <cell r="B158" t="str">
            <v>Main Busbar Structure</v>
          </cell>
          <cell r="C158">
            <v>1</v>
          </cell>
          <cell r="D158">
            <v>0.86899999999999999</v>
          </cell>
          <cell r="E158">
            <v>0.86899999999999999</v>
          </cell>
        </row>
        <row r="159">
          <cell r="A159">
            <v>4</v>
          </cell>
          <cell r="B159" t="str">
            <v>Aux.Busbar Structure</v>
          </cell>
          <cell r="C159">
            <v>0</v>
          </cell>
          <cell r="D159">
            <v>0.71199999999999997</v>
          </cell>
          <cell r="E159">
            <v>0</v>
          </cell>
        </row>
        <row r="160">
          <cell r="A160">
            <v>5</v>
          </cell>
          <cell r="B160" t="str">
            <v>CT Structure</v>
          </cell>
          <cell r="C160">
            <v>3</v>
          </cell>
          <cell r="D160">
            <v>0.1</v>
          </cell>
          <cell r="E160">
            <v>0.30000000000000004</v>
          </cell>
        </row>
        <row r="161">
          <cell r="A161">
            <v>6</v>
          </cell>
          <cell r="B161" t="str">
            <v>LA structure</v>
          </cell>
          <cell r="C161">
            <v>3</v>
          </cell>
          <cell r="D161">
            <v>0.1</v>
          </cell>
          <cell r="E161">
            <v>0.30000000000000004</v>
          </cell>
        </row>
        <row r="162">
          <cell r="A162">
            <v>7</v>
          </cell>
          <cell r="B162" t="str">
            <v>Isolator structure</v>
          </cell>
          <cell r="C162">
            <v>2</v>
          </cell>
          <cell r="D162">
            <v>0.35799999999999998</v>
          </cell>
          <cell r="E162">
            <v>0.71599999999999997</v>
          </cell>
        </row>
        <row r="163">
          <cell r="A163">
            <v>8</v>
          </cell>
          <cell r="B163" t="str">
            <v>PT structure</v>
          </cell>
          <cell r="C163">
            <v>0</v>
          </cell>
          <cell r="D163">
            <v>0.1</v>
          </cell>
          <cell r="E163">
            <v>0</v>
          </cell>
        </row>
        <row r="164">
          <cell r="A164">
            <v>9</v>
          </cell>
          <cell r="B164" t="str">
            <v>Post Insulator structure</v>
          </cell>
          <cell r="C164">
            <v>0</v>
          </cell>
          <cell r="D164">
            <v>0.1</v>
          </cell>
          <cell r="E164">
            <v>0</v>
          </cell>
        </row>
        <row r="166">
          <cell r="B166" t="str">
            <v>SUB TOTAL (F-III)</v>
          </cell>
          <cell r="E166">
            <v>3.7690000000000001</v>
          </cell>
        </row>
        <row r="167">
          <cell r="G167" t="str">
            <v>LS</v>
          </cell>
        </row>
        <row r="168">
          <cell r="B168" t="str">
            <v>SUB TOTAL F(I)+F(II)+F(III)</v>
          </cell>
          <cell r="E168">
            <v>22.567999999999998</v>
          </cell>
        </row>
        <row r="170">
          <cell r="B170" t="str">
            <v>TOTAL  COST OF STEEL (F)</v>
          </cell>
          <cell r="C170">
            <v>22.567999999999998</v>
          </cell>
          <cell r="D170">
            <v>0.26096326530612241</v>
          </cell>
          <cell r="E170">
            <v>5.8894189714285696</v>
          </cell>
          <cell r="F170">
            <v>9.0938775510204083E-3</v>
          </cell>
          <cell r="G170">
            <v>0.20523062857142857</v>
          </cell>
          <cell r="H170">
            <v>0.27005714285714283</v>
          </cell>
          <cell r="I170">
            <v>6.0946495999999986</v>
          </cell>
        </row>
        <row r="172">
          <cell r="A172" t="str">
            <v>G</v>
          </cell>
          <cell r="B172" t="str">
            <v>BUSBAR, EARTHING MATERIAL</v>
          </cell>
          <cell r="I172" t="str">
            <v xml:space="preserve"> </v>
          </cell>
        </row>
        <row r="174">
          <cell r="A174">
            <v>1</v>
          </cell>
          <cell r="B174" t="str">
            <v>Zebra conductor  (in Kms)</v>
          </cell>
          <cell r="C174">
            <v>1</v>
          </cell>
          <cell r="D174">
            <v>1.0555000000000001</v>
          </cell>
          <cell r="E174">
            <v>1.0555000000000001</v>
          </cell>
          <cell r="F174">
            <v>5.5100000000000003E-2</v>
          </cell>
          <cell r="G174">
            <v>5.5100000000000003E-2</v>
          </cell>
          <cell r="H174">
            <v>1.1106</v>
          </cell>
          <cell r="I174">
            <v>1.1106</v>
          </cell>
        </row>
        <row r="175">
          <cell r="A175">
            <v>2</v>
          </cell>
          <cell r="B175" t="str">
            <v>M.S.Flat for earthing/earthing rods (in MT)</v>
          </cell>
          <cell r="C175">
            <v>2</v>
          </cell>
          <cell r="D175">
            <v>0.21840000000000001</v>
          </cell>
          <cell r="E175">
            <v>0.43680000000000002</v>
          </cell>
          <cell r="F175">
            <v>8.2000000000000007E-3</v>
          </cell>
          <cell r="G175">
            <v>1.6400000000000001E-2</v>
          </cell>
          <cell r="H175">
            <v>0.22660000000000002</v>
          </cell>
          <cell r="I175">
            <v>0.45320000000000005</v>
          </cell>
        </row>
        <row r="176">
          <cell r="A176">
            <v>3</v>
          </cell>
          <cell r="B176" t="str">
            <v>Clamps &amp; Connectors</v>
          </cell>
          <cell r="C176">
            <v>40</v>
          </cell>
          <cell r="D176">
            <v>6.3E-3</v>
          </cell>
          <cell r="E176">
            <v>0.252</v>
          </cell>
          <cell r="F176">
            <v>1.6000000000000001E-3</v>
          </cell>
          <cell r="G176">
            <v>6.4000000000000001E-2</v>
          </cell>
          <cell r="H176">
            <v>7.9000000000000008E-3</v>
          </cell>
          <cell r="I176">
            <v>0.316</v>
          </cell>
        </row>
        <row r="177">
          <cell r="A177">
            <v>4</v>
          </cell>
          <cell r="B177" t="str">
            <v>Power &amp; Control Cable</v>
          </cell>
          <cell r="C177">
            <v>2.5</v>
          </cell>
          <cell r="D177">
            <v>0.38729999999999998</v>
          </cell>
          <cell r="E177">
            <v>0.96824999999999994</v>
          </cell>
          <cell r="F177">
            <v>1.0800000000000001E-2</v>
          </cell>
          <cell r="G177">
            <v>2.7000000000000003E-2</v>
          </cell>
          <cell r="H177">
            <v>0.39809999999999995</v>
          </cell>
          <cell r="I177">
            <v>0.99524999999999997</v>
          </cell>
        </row>
        <row r="178">
          <cell r="A178">
            <v>5</v>
          </cell>
          <cell r="B178" t="str">
            <v>Screening conductor</v>
          </cell>
          <cell r="C178" t="str">
            <v>LS</v>
          </cell>
          <cell r="D178">
            <v>0.2</v>
          </cell>
          <cell r="E178">
            <v>0.2</v>
          </cell>
          <cell r="G178">
            <v>0</v>
          </cell>
          <cell r="H178" t="str">
            <v>LS</v>
          </cell>
          <cell r="I178">
            <v>0.2</v>
          </cell>
        </row>
        <row r="179">
          <cell r="A179">
            <v>6</v>
          </cell>
          <cell r="B179" t="str">
            <v>Junction Box etc. &amp; Misc.expendtirues</v>
          </cell>
          <cell r="C179" t="str">
            <v>LS</v>
          </cell>
          <cell r="D179">
            <v>0.5</v>
          </cell>
          <cell r="E179">
            <v>0.5</v>
          </cell>
          <cell r="G179">
            <v>0</v>
          </cell>
          <cell r="H179" t="str">
            <v>LS</v>
          </cell>
          <cell r="I179">
            <v>0.5</v>
          </cell>
        </row>
        <row r="180">
          <cell r="A180">
            <v>7</v>
          </cell>
          <cell r="B180" t="str">
            <v>Fire fighting equipments</v>
          </cell>
          <cell r="C180" t="str">
            <v>LS</v>
          </cell>
          <cell r="E180">
            <v>0</v>
          </cell>
          <cell r="F180">
            <v>0</v>
          </cell>
          <cell r="G180">
            <v>0</v>
          </cell>
          <cell r="H180" t="str">
            <v>LS</v>
          </cell>
          <cell r="I180">
            <v>0</v>
          </cell>
        </row>
        <row r="181">
          <cell r="A181">
            <v>8</v>
          </cell>
          <cell r="B181" t="str">
            <v>Aluminium/Red Oxide Paint and Nut,Bolt,Washers &amp; other misc. material</v>
          </cell>
          <cell r="C181" t="str">
            <v>LS</v>
          </cell>
          <cell r="E181">
            <v>0</v>
          </cell>
          <cell r="F181">
            <v>0.1</v>
          </cell>
          <cell r="G181">
            <v>0.1</v>
          </cell>
          <cell r="H181" t="str">
            <v>LS</v>
          </cell>
          <cell r="I181">
            <v>0.1</v>
          </cell>
        </row>
        <row r="183">
          <cell r="B183" t="str">
            <v>SUB TOTAL (G)</v>
          </cell>
          <cell r="E183">
            <v>3.4125500000000004</v>
          </cell>
          <cell r="G183">
            <v>0.26250000000000001</v>
          </cell>
          <cell r="I183">
            <v>3.6750500000000001</v>
          </cell>
        </row>
        <row r="185">
          <cell r="A185" t="str">
            <v>H</v>
          </cell>
          <cell r="B185" t="str">
            <v>AC/DC SUPPLY</v>
          </cell>
          <cell r="I185" t="str">
            <v xml:space="preserve"> </v>
          </cell>
        </row>
        <row r="187">
          <cell r="A187">
            <v>1</v>
          </cell>
          <cell r="B187" t="str">
            <v>Station Transformer,200KVA,33/0.4KV</v>
          </cell>
          <cell r="C187">
            <v>0</v>
          </cell>
          <cell r="D187">
            <v>2.2999999999999998</v>
          </cell>
          <cell r="E187">
            <v>0</v>
          </cell>
          <cell r="F187">
            <v>0.50600000000000001</v>
          </cell>
          <cell r="G187">
            <v>0</v>
          </cell>
          <cell r="H187">
            <v>2.806</v>
          </cell>
          <cell r="I187">
            <v>0</v>
          </cell>
        </row>
        <row r="188">
          <cell r="A188">
            <v>2</v>
          </cell>
          <cell r="B188" t="str">
            <v>110Volt 300Ah battery</v>
          </cell>
          <cell r="C188">
            <v>0</v>
          </cell>
          <cell r="D188">
            <v>0.65</v>
          </cell>
          <cell r="E188">
            <v>0</v>
          </cell>
          <cell r="F188">
            <v>0.14299999999999999</v>
          </cell>
          <cell r="G188">
            <v>0</v>
          </cell>
          <cell r="H188">
            <v>0.79300000000000004</v>
          </cell>
          <cell r="I188">
            <v>0</v>
          </cell>
        </row>
        <row r="189">
          <cell r="A189">
            <v>3</v>
          </cell>
          <cell r="B189" t="str">
            <v>110Volt 300Ah Battery charger</v>
          </cell>
          <cell r="C189">
            <v>0</v>
          </cell>
          <cell r="D189">
            <v>1.2</v>
          </cell>
          <cell r="E189">
            <v>0</v>
          </cell>
          <cell r="F189">
            <v>0.26400000000000001</v>
          </cell>
          <cell r="G189">
            <v>0</v>
          </cell>
          <cell r="H189">
            <v>1.464</v>
          </cell>
          <cell r="I189">
            <v>0</v>
          </cell>
        </row>
        <row r="190">
          <cell r="A190">
            <v>4</v>
          </cell>
          <cell r="B190" t="str">
            <v>48Volt 300Ah Battery</v>
          </cell>
          <cell r="C190">
            <v>0</v>
          </cell>
          <cell r="D190">
            <v>0.65</v>
          </cell>
          <cell r="E190">
            <v>0</v>
          </cell>
          <cell r="F190">
            <v>0.14299999999999999</v>
          </cell>
          <cell r="G190">
            <v>0</v>
          </cell>
          <cell r="H190">
            <v>0.79300000000000004</v>
          </cell>
          <cell r="I190">
            <v>0</v>
          </cell>
        </row>
        <row r="191">
          <cell r="A191">
            <v>5</v>
          </cell>
          <cell r="B191" t="str">
            <v>48Volt 300Ah Battery charger</v>
          </cell>
          <cell r="C191">
            <v>0</v>
          </cell>
          <cell r="D191">
            <v>1.2</v>
          </cell>
          <cell r="E191">
            <v>0</v>
          </cell>
          <cell r="F191">
            <v>0.26400000000000001</v>
          </cell>
          <cell r="G191">
            <v>0</v>
          </cell>
          <cell r="H191">
            <v>1.464</v>
          </cell>
          <cell r="I191">
            <v>0</v>
          </cell>
        </row>
        <row r="192">
          <cell r="A192">
            <v>6</v>
          </cell>
          <cell r="B192" t="str">
            <v>AC/DC Distribution Boxes 415Volt</v>
          </cell>
          <cell r="C192">
            <v>0</v>
          </cell>
          <cell r="E192">
            <v>0</v>
          </cell>
          <cell r="F192">
            <v>1.25</v>
          </cell>
          <cell r="G192">
            <v>0</v>
          </cell>
          <cell r="H192">
            <v>1.25</v>
          </cell>
          <cell r="I192">
            <v>0</v>
          </cell>
        </row>
        <row r="193">
          <cell r="A193">
            <v>7</v>
          </cell>
          <cell r="B193" t="str">
            <v>Arrangement of Lighting in S/s</v>
          </cell>
          <cell r="C193" t="str">
            <v>LS</v>
          </cell>
          <cell r="E193">
            <v>0</v>
          </cell>
          <cell r="F193">
            <v>0</v>
          </cell>
          <cell r="G193">
            <v>0</v>
          </cell>
          <cell r="H193" t="str">
            <v>LS</v>
          </cell>
          <cell r="I193">
            <v>0</v>
          </cell>
        </row>
        <row r="195">
          <cell r="B195" t="str">
            <v>SUB TOTAL (H)</v>
          </cell>
          <cell r="E195">
            <v>0</v>
          </cell>
          <cell r="G195">
            <v>0</v>
          </cell>
          <cell r="I195">
            <v>0</v>
          </cell>
        </row>
        <row r="197">
          <cell r="A197" t="str">
            <v>I</v>
          </cell>
          <cell r="B197" t="str">
            <v>CIVIL WORKS</v>
          </cell>
          <cell r="I197" t="str">
            <v xml:space="preserve"> </v>
          </cell>
        </row>
        <row r="198">
          <cell r="A198" t="str">
            <v xml:space="preserve"> </v>
          </cell>
          <cell r="B198" t="str">
            <v xml:space="preserve">Foundation work of </v>
          </cell>
          <cell r="I198" t="str">
            <v xml:space="preserve"> </v>
          </cell>
        </row>
        <row r="200">
          <cell r="A200">
            <v>1</v>
          </cell>
          <cell r="B200" t="str">
            <v>Gantry Column(AGT)</v>
          </cell>
          <cell r="C200">
            <v>0</v>
          </cell>
          <cell r="E200">
            <v>0</v>
          </cell>
          <cell r="F200">
            <v>0.28000000000000003</v>
          </cell>
          <cell r="G200">
            <v>0</v>
          </cell>
          <cell r="H200">
            <v>0.28000000000000003</v>
          </cell>
          <cell r="I200">
            <v>0</v>
          </cell>
        </row>
        <row r="201">
          <cell r="A201">
            <v>2</v>
          </cell>
          <cell r="B201" t="str">
            <v>Gantry Column(AAGT)</v>
          </cell>
          <cell r="C201">
            <v>0</v>
          </cell>
          <cell r="E201">
            <v>0</v>
          </cell>
          <cell r="F201">
            <v>0.28000000000000003</v>
          </cell>
          <cell r="G201">
            <v>0</v>
          </cell>
          <cell r="H201">
            <v>0.28000000000000003</v>
          </cell>
          <cell r="I201">
            <v>0</v>
          </cell>
        </row>
        <row r="202">
          <cell r="A202">
            <v>3</v>
          </cell>
          <cell r="B202" t="str">
            <v>220KV Main Busbar</v>
          </cell>
          <cell r="C202">
            <v>0</v>
          </cell>
          <cell r="E202">
            <v>0</v>
          </cell>
          <cell r="F202">
            <v>0.191</v>
          </cell>
          <cell r="G202">
            <v>0</v>
          </cell>
          <cell r="H202">
            <v>0.191</v>
          </cell>
          <cell r="I202">
            <v>0</v>
          </cell>
        </row>
        <row r="203">
          <cell r="A203">
            <v>4</v>
          </cell>
          <cell r="B203" t="str">
            <v xml:space="preserve">220KV Aux.Busbar </v>
          </cell>
          <cell r="C203">
            <v>0</v>
          </cell>
          <cell r="E203">
            <v>0</v>
          </cell>
          <cell r="F203">
            <v>0.21</v>
          </cell>
          <cell r="G203">
            <v>0</v>
          </cell>
          <cell r="H203">
            <v>0.21</v>
          </cell>
          <cell r="I203">
            <v>0</v>
          </cell>
        </row>
        <row r="204">
          <cell r="A204">
            <v>5</v>
          </cell>
          <cell r="B204" t="str">
            <v>220KV Isolator</v>
          </cell>
          <cell r="C204">
            <v>0</v>
          </cell>
          <cell r="E204">
            <v>0</v>
          </cell>
          <cell r="F204">
            <v>0.16500000000000001</v>
          </cell>
          <cell r="G204">
            <v>0</v>
          </cell>
          <cell r="H204">
            <v>0.16500000000000001</v>
          </cell>
          <cell r="I204">
            <v>0</v>
          </cell>
        </row>
        <row r="205">
          <cell r="A205">
            <v>6</v>
          </cell>
          <cell r="B205" t="str">
            <v>220KV CB</v>
          </cell>
          <cell r="C205">
            <v>0</v>
          </cell>
          <cell r="E205">
            <v>0</v>
          </cell>
          <cell r="F205">
            <v>0.311</v>
          </cell>
          <cell r="G205">
            <v>0</v>
          </cell>
          <cell r="H205">
            <v>0.311</v>
          </cell>
          <cell r="I205">
            <v>0</v>
          </cell>
        </row>
        <row r="206">
          <cell r="A206">
            <v>7</v>
          </cell>
          <cell r="B206" t="str">
            <v>220KV CT</v>
          </cell>
          <cell r="C206">
            <v>0</v>
          </cell>
          <cell r="E206">
            <v>0</v>
          </cell>
          <cell r="F206">
            <v>0.05</v>
          </cell>
          <cell r="G206">
            <v>0</v>
          </cell>
          <cell r="H206">
            <v>0.05</v>
          </cell>
          <cell r="I206">
            <v>0</v>
          </cell>
        </row>
        <row r="207">
          <cell r="A207">
            <v>8</v>
          </cell>
          <cell r="B207" t="str">
            <v>220KV CVT/PT</v>
          </cell>
          <cell r="C207">
            <v>0</v>
          </cell>
          <cell r="E207">
            <v>0</v>
          </cell>
          <cell r="F207">
            <v>0.05</v>
          </cell>
          <cell r="G207">
            <v>0</v>
          </cell>
          <cell r="H207">
            <v>0.05</v>
          </cell>
          <cell r="I207">
            <v>0</v>
          </cell>
        </row>
        <row r="208">
          <cell r="A208">
            <v>9</v>
          </cell>
          <cell r="B208" t="str">
            <v>220KV LA</v>
          </cell>
          <cell r="C208">
            <v>0</v>
          </cell>
          <cell r="E208">
            <v>0</v>
          </cell>
          <cell r="F208">
            <v>2.5000000000000001E-2</v>
          </cell>
          <cell r="G208">
            <v>0</v>
          </cell>
          <cell r="H208">
            <v>2.5000000000000001E-2</v>
          </cell>
          <cell r="I208">
            <v>0</v>
          </cell>
        </row>
        <row r="209">
          <cell r="A209">
            <v>10</v>
          </cell>
          <cell r="B209" t="str">
            <v>220KV Post/Solid Core Insulators</v>
          </cell>
          <cell r="C209">
            <v>0</v>
          </cell>
          <cell r="E209">
            <v>0</v>
          </cell>
          <cell r="F209">
            <v>0.06</v>
          </cell>
          <cell r="G209">
            <v>0</v>
          </cell>
          <cell r="H209">
            <v>0.06</v>
          </cell>
          <cell r="I209">
            <v>0</v>
          </cell>
        </row>
        <row r="210">
          <cell r="A210">
            <v>11</v>
          </cell>
          <cell r="B210" t="str">
            <v>160MVA transformer</v>
          </cell>
          <cell r="C210">
            <v>0</v>
          </cell>
          <cell r="E210">
            <v>0</v>
          </cell>
          <cell r="F210">
            <v>0.54</v>
          </cell>
          <cell r="G210">
            <v>0</v>
          </cell>
          <cell r="H210">
            <v>0.54</v>
          </cell>
          <cell r="I210">
            <v>0</v>
          </cell>
        </row>
        <row r="211">
          <cell r="A211">
            <v>12</v>
          </cell>
          <cell r="B211" t="str">
            <v>40MVA transformer</v>
          </cell>
          <cell r="C211">
            <v>1</v>
          </cell>
          <cell r="E211">
            <v>0</v>
          </cell>
          <cell r="F211">
            <v>0.53</v>
          </cell>
          <cell r="G211">
            <v>0.53</v>
          </cell>
          <cell r="H211">
            <v>0.53</v>
          </cell>
          <cell r="I211">
            <v>0.53</v>
          </cell>
        </row>
        <row r="212">
          <cell r="A212">
            <v>13</v>
          </cell>
          <cell r="B212" t="str">
            <v>132KV Gantry</v>
          </cell>
          <cell r="C212">
            <v>4</v>
          </cell>
          <cell r="E212">
            <v>0</v>
          </cell>
          <cell r="F212">
            <v>0.3</v>
          </cell>
          <cell r="G212">
            <v>1.2</v>
          </cell>
          <cell r="H212">
            <v>0.3</v>
          </cell>
          <cell r="I212">
            <v>1.2</v>
          </cell>
        </row>
        <row r="213">
          <cell r="A213">
            <v>14</v>
          </cell>
          <cell r="B213" t="str">
            <v xml:space="preserve">132KV main busbar foundation </v>
          </cell>
          <cell r="C213">
            <v>1</v>
          </cell>
          <cell r="E213">
            <v>0</v>
          </cell>
          <cell r="F213">
            <v>0.16500000000000001</v>
          </cell>
          <cell r="G213">
            <v>0.16500000000000001</v>
          </cell>
          <cell r="H213">
            <v>0.16500000000000001</v>
          </cell>
          <cell r="I213">
            <v>0.16500000000000001</v>
          </cell>
        </row>
        <row r="214">
          <cell r="A214">
            <v>15</v>
          </cell>
          <cell r="B214" t="str">
            <v>132KV aux.busbar foundation</v>
          </cell>
          <cell r="C214">
            <v>0</v>
          </cell>
          <cell r="E214">
            <v>0</v>
          </cell>
          <cell r="F214">
            <v>0.121</v>
          </cell>
          <cell r="G214">
            <v>0</v>
          </cell>
          <cell r="H214">
            <v>0.121</v>
          </cell>
          <cell r="I214">
            <v>0</v>
          </cell>
        </row>
        <row r="215">
          <cell r="A215">
            <v>16</v>
          </cell>
          <cell r="B215" t="str">
            <v>132KV Isolator</v>
          </cell>
          <cell r="C215">
            <v>3</v>
          </cell>
          <cell r="E215">
            <v>0</v>
          </cell>
          <cell r="F215">
            <v>6.7000000000000004E-2</v>
          </cell>
          <cell r="G215">
            <v>0.20100000000000001</v>
          </cell>
          <cell r="H215">
            <v>6.7000000000000004E-2</v>
          </cell>
          <cell r="I215">
            <v>0.20100000000000001</v>
          </cell>
        </row>
        <row r="216">
          <cell r="A216">
            <v>17</v>
          </cell>
          <cell r="B216" t="str">
            <v>132kv Solid Core Insulator</v>
          </cell>
          <cell r="C216">
            <v>3</v>
          </cell>
          <cell r="E216">
            <v>0</v>
          </cell>
          <cell r="F216">
            <v>1.0999999999999999E-2</v>
          </cell>
          <cell r="G216">
            <v>3.3000000000000002E-2</v>
          </cell>
          <cell r="H216">
            <v>1.0999999999999999E-2</v>
          </cell>
          <cell r="I216">
            <v>3.3000000000000002E-2</v>
          </cell>
        </row>
        <row r="217">
          <cell r="A217">
            <v>18</v>
          </cell>
          <cell r="B217" t="str">
            <v>132KV CB</v>
          </cell>
          <cell r="C217">
            <v>1</v>
          </cell>
          <cell r="E217">
            <v>0</v>
          </cell>
          <cell r="F217">
            <v>0.30499999999999999</v>
          </cell>
          <cell r="G217">
            <v>0.30499999999999999</v>
          </cell>
          <cell r="H217">
            <v>0.30499999999999999</v>
          </cell>
          <cell r="I217">
            <v>0.30499999999999999</v>
          </cell>
        </row>
        <row r="218">
          <cell r="A218">
            <v>19</v>
          </cell>
          <cell r="B218" t="str">
            <v>132KV CT</v>
          </cell>
          <cell r="C218">
            <v>3</v>
          </cell>
          <cell r="E218">
            <v>0</v>
          </cell>
          <cell r="F218">
            <v>1.0999999999999999E-2</v>
          </cell>
          <cell r="G218">
            <v>3.3000000000000002E-2</v>
          </cell>
          <cell r="H218">
            <v>1.0999999999999999E-2</v>
          </cell>
          <cell r="I218">
            <v>3.3000000000000002E-2</v>
          </cell>
        </row>
        <row r="219">
          <cell r="A219">
            <v>20</v>
          </cell>
          <cell r="B219" t="str">
            <v>132KV LA</v>
          </cell>
          <cell r="C219">
            <v>3</v>
          </cell>
          <cell r="E219">
            <v>0</v>
          </cell>
          <cell r="F219">
            <v>2.1000000000000001E-2</v>
          </cell>
          <cell r="G219">
            <v>6.3E-2</v>
          </cell>
          <cell r="H219">
            <v>2.1000000000000001E-2</v>
          </cell>
          <cell r="I219">
            <v>6.3E-2</v>
          </cell>
        </row>
        <row r="220">
          <cell r="A220">
            <v>21</v>
          </cell>
          <cell r="B220" t="str">
            <v>132KV PT</v>
          </cell>
          <cell r="C220">
            <v>0</v>
          </cell>
          <cell r="E220">
            <v>0</v>
          </cell>
          <cell r="F220">
            <v>0.03</v>
          </cell>
          <cell r="G220">
            <v>0</v>
          </cell>
          <cell r="H220">
            <v>0.03</v>
          </cell>
          <cell r="I220">
            <v>0</v>
          </cell>
        </row>
        <row r="221">
          <cell r="A221">
            <v>22</v>
          </cell>
          <cell r="B221" t="str">
            <v>132KV CC</v>
          </cell>
          <cell r="C221">
            <v>0</v>
          </cell>
          <cell r="E221">
            <v>0</v>
          </cell>
          <cell r="F221">
            <v>2.1000000000000001E-2</v>
          </cell>
          <cell r="G221">
            <v>0</v>
          </cell>
          <cell r="H221">
            <v>2.1000000000000001E-2</v>
          </cell>
          <cell r="I221">
            <v>0</v>
          </cell>
        </row>
        <row r="222">
          <cell r="A222">
            <v>23</v>
          </cell>
          <cell r="B222" t="str">
            <v xml:space="preserve">33KV Gantry </v>
          </cell>
          <cell r="C222">
            <v>2</v>
          </cell>
          <cell r="E222">
            <v>0</v>
          </cell>
          <cell r="F222">
            <v>0.12</v>
          </cell>
          <cell r="G222">
            <v>0.24</v>
          </cell>
          <cell r="H222">
            <v>0.12</v>
          </cell>
          <cell r="I222">
            <v>0.24</v>
          </cell>
        </row>
        <row r="223">
          <cell r="A223">
            <v>24</v>
          </cell>
          <cell r="B223" t="str">
            <v>33KV main/aux. Busbar</v>
          </cell>
          <cell r="C223">
            <v>1</v>
          </cell>
          <cell r="E223">
            <v>0</v>
          </cell>
          <cell r="F223">
            <v>0.34</v>
          </cell>
          <cell r="G223">
            <v>0.34</v>
          </cell>
          <cell r="H223">
            <v>0.34</v>
          </cell>
          <cell r="I223">
            <v>0.34</v>
          </cell>
        </row>
        <row r="224">
          <cell r="A224">
            <v>25</v>
          </cell>
          <cell r="B224" t="str">
            <v>33KV CB</v>
          </cell>
          <cell r="C224">
            <v>1</v>
          </cell>
          <cell r="E224">
            <v>0</v>
          </cell>
          <cell r="F224">
            <v>5.5E-2</v>
          </cell>
          <cell r="G224">
            <v>5.5E-2</v>
          </cell>
          <cell r="H224">
            <v>5.5E-2</v>
          </cell>
          <cell r="I224">
            <v>5.5E-2</v>
          </cell>
        </row>
        <row r="225">
          <cell r="A225">
            <v>26</v>
          </cell>
          <cell r="B225" t="str">
            <v>33KV CT/PT/LA/PI</v>
          </cell>
          <cell r="C225">
            <v>6</v>
          </cell>
          <cell r="E225">
            <v>0</v>
          </cell>
          <cell r="F225">
            <v>1.4999999999999999E-2</v>
          </cell>
          <cell r="G225">
            <v>0.09</v>
          </cell>
          <cell r="H225">
            <v>1.4999999999999999E-2</v>
          </cell>
          <cell r="I225">
            <v>0.09</v>
          </cell>
        </row>
        <row r="226">
          <cell r="A226">
            <v>27</v>
          </cell>
          <cell r="B226" t="str">
            <v>33KV Isolator</v>
          </cell>
          <cell r="C226">
            <v>2</v>
          </cell>
          <cell r="E226">
            <v>0</v>
          </cell>
          <cell r="F226">
            <v>5.0999999999999997E-2</v>
          </cell>
          <cell r="G226">
            <v>0.10199999999999999</v>
          </cell>
          <cell r="H226">
            <v>5.0999999999999997E-2</v>
          </cell>
          <cell r="I226">
            <v>0.10199999999999999</v>
          </cell>
        </row>
        <row r="227">
          <cell r="A227">
            <v>28</v>
          </cell>
          <cell r="B227" t="str">
            <v>Control room type-V</v>
          </cell>
          <cell r="C227">
            <v>0</v>
          </cell>
          <cell r="E227">
            <v>0</v>
          </cell>
          <cell r="F227">
            <v>15</v>
          </cell>
          <cell r="G227">
            <v>0</v>
          </cell>
          <cell r="H227">
            <v>15</v>
          </cell>
          <cell r="I227">
            <v>0</v>
          </cell>
        </row>
        <row r="228">
          <cell r="A228">
            <v>29</v>
          </cell>
          <cell r="B228" t="str">
            <v>Yard levelling,metalling &amp; misc. civil work</v>
          </cell>
          <cell r="C228" t="str">
            <v>LS</v>
          </cell>
          <cell r="E228">
            <v>0</v>
          </cell>
          <cell r="F228">
            <v>0.5</v>
          </cell>
          <cell r="G228">
            <v>0.5</v>
          </cell>
          <cell r="H228" t="str">
            <v>LS</v>
          </cell>
          <cell r="I228">
            <v>0.5</v>
          </cell>
        </row>
        <row r="229">
          <cell r="A229">
            <v>30</v>
          </cell>
          <cell r="B229" t="str">
            <v>Water supply arrangement including overhead tank etc.</v>
          </cell>
          <cell r="C229" t="str">
            <v>LS</v>
          </cell>
          <cell r="E229">
            <v>0</v>
          </cell>
          <cell r="F229">
            <v>0</v>
          </cell>
          <cell r="G229">
            <v>0</v>
          </cell>
          <cell r="H229" t="str">
            <v>LS</v>
          </cell>
          <cell r="I229">
            <v>0</v>
          </cell>
        </row>
        <row r="230">
          <cell r="A230">
            <v>31</v>
          </cell>
          <cell r="B230" t="str">
            <v>Earth pits</v>
          </cell>
          <cell r="C230" t="str">
            <v>LS</v>
          </cell>
          <cell r="E230">
            <v>0</v>
          </cell>
          <cell r="F230">
            <v>0.2</v>
          </cell>
          <cell r="G230">
            <v>0.2</v>
          </cell>
          <cell r="H230" t="str">
            <v>LS</v>
          </cell>
          <cell r="I230">
            <v>0.2</v>
          </cell>
        </row>
        <row r="231">
          <cell r="A231">
            <v>32</v>
          </cell>
          <cell r="B231" t="str">
            <v>Four bay constn.shed</v>
          </cell>
          <cell r="C231">
            <v>0</v>
          </cell>
          <cell r="E231">
            <v>0</v>
          </cell>
          <cell r="F231">
            <v>4.37</v>
          </cell>
          <cell r="G231">
            <v>0</v>
          </cell>
          <cell r="H231">
            <v>4.37</v>
          </cell>
          <cell r="I231">
            <v>0</v>
          </cell>
        </row>
        <row r="232">
          <cell r="A232">
            <v>33</v>
          </cell>
          <cell r="B232" t="str">
            <v>Cable Trenches</v>
          </cell>
          <cell r="C232" t="str">
            <v>LS</v>
          </cell>
          <cell r="E232">
            <v>0</v>
          </cell>
          <cell r="F232">
            <v>1.5</v>
          </cell>
          <cell r="G232">
            <v>1.5</v>
          </cell>
          <cell r="H232" t="str">
            <v>LS</v>
          </cell>
          <cell r="I232">
            <v>1.5</v>
          </cell>
        </row>
        <row r="233">
          <cell r="A233">
            <v>34</v>
          </cell>
          <cell r="B233" t="str">
            <v>Internal Colony Road</v>
          </cell>
          <cell r="C233" t="str">
            <v>LS</v>
          </cell>
          <cell r="E233">
            <v>0</v>
          </cell>
          <cell r="F233">
            <v>0</v>
          </cell>
          <cell r="G233">
            <v>0</v>
          </cell>
          <cell r="H233" t="str">
            <v>LS</v>
          </cell>
          <cell r="I233">
            <v>0</v>
          </cell>
        </row>
        <row r="234">
          <cell r="A234">
            <v>35</v>
          </cell>
          <cell r="B234" t="str">
            <v>Yard &amp; area fencing</v>
          </cell>
          <cell r="C234" t="str">
            <v>LS</v>
          </cell>
          <cell r="E234">
            <v>0</v>
          </cell>
          <cell r="F234">
            <v>0</v>
          </cell>
          <cell r="G234">
            <v>0</v>
          </cell>
          <cell r="H234" t="str">
            <v>LS</v>
          </cell>
          <cell r="I234">
            <v>0</v>
          </cell>
        </row>
        <row r="235">
          <cell r="A235">
            <v>36</v>
          </cell>
          <cell r="B235" t="str">
            <v>Staff quarter</v>
          </cell>
          <cell r="C235" t="str">
            <v>LS</v>
          </cell>
          <cell r="E235">
            <v>0</v>
          </cell>
          <cell r="F235">
            <v>0</v>
          </cell>
          <cell r="G235">
            <v>0</v>
          </cell>
          <cell r="H235" t="str">
            <v>LS</v>
          </cell>
          <cell r="I235">
            <v>0</v>
          </cell>
        </row>
        <row r="236">
          <cell r="A236">
            <v>37</v>
          </cell>
          <cell r="B236" t="str">
            <v>Rail Track</v>
          </cell>
          <cell r="C236" t="str">
            <v>LS</v>
          </cell>
          <cell r="E236">
            <v>0</v>
          </cell>
          <cell r="F236">
            <v>1</v>
          </cell>
          <cell r="G236">
            <v>1</v>
          </cell>
          <cell r="H236" t="str">
            <v>LS</v>
          </cell>
          <cell r="I236">
            <v>1</v>
          </cell>
        </row>
        <row r="237">
          <cell r="A237">
            <v>38</v>
          </cell>
          <cell r="B237" t="str">
            <v>Station transformer foundation</v>
          </cell>
          <cell r="C237">
            <v>0</v>
          </cell>
          <cell r="E237">
            <v>0</v>
          </cell>
          <cell r="F237">
            <v>0.30099999999999999</v>
          </cell>
          <cell r="G237">
            <v>0</v>
          </cell>
          <cell r="H237">
            <v>0.30099999999999999</v>
          </cell>
          <cell r="I237">
            <v>0</v>
          </cell>
        </row>
        <row r="238">
          <cell r="A238">
            <v>39</v>
          </cell>
          <cell r="B238" t="str">
            <v>Flag stone flooring &amp; Misc. civil works</v>
          </cell>
          <cell r="C238" t="str">
            <v>LS</v>
          </cell>
          <cell r="E238">
            <v>0</v>
          </cell>
          <cell r="F238">
            <v>0.5</v>
          </cell>
          <cell r="G238">
            <v>0.5</v>
          </cell>
          <cell r="H238" t="str">
            <v>LS</v>
          </cell>
          <cell r="I238">
            <v>0.5</v>
          </cell>
        </row>
        <row r="240">
          <cell r="A240" t="str">
            <v xml:space="preserve"> </v>
          </cell>
          <cell r="B240" t="str">
            <v>SUB TOTAL (I)</v>
          </cell>
          <cell r="E240">
            <v>0</v>
          </cell>
          <cell r="G240">
            <v>7.0570000000000004</v>
          </cell>
          <cell r="I240">
            <v>7.0570000000000004</v>
          </cell>
        </row>
        <row r="242">
          <cell r="A242" t="str">
            <v>J</v>
          </cell>
          <cell r="B242" t="str">
            <v>ERECTION,TESTING &amp; COMMISSIONING ETC.</v>
          </cell>
        </row>
        <row r="244">
          <cell r="A244">
            <v>1</v>
          </cell>
          <cell r="B244" t="str">
            <v>160MVA Transformer</v>
          </cell>
          <cell r="C244">
            <v>0</v>
          </cell>
          <cell r="E244">
            <v>0</v>
          </cell>
          <cell r="F244">
            <v>1.24</v>
          </cell>
          <cell r="G244">
            <v>0</v>
          </cell>
          <cell r="H244">
            <v>1.24</v>
          </cell>
          <cell r="I244">
            <v>0</v>
          </cell>
        </row>
        <row r="245">
          <cell r="A245">
            <v>2</v>
          </cell>
          <cell r="B245" t="str">
            <v>40MVA transformer</v>
          </cell>
          <cell r="C245">
            <v>1</v>
          </cell>
          <cell r="E245">
            <v>0</v>
          </cell>
          <cell r="F245">
            <v>0.97</v>
          </cell>
          <cell r="G245">
            <v>0.97</v>
          </cell>
          <cell r="H245">
            <v>0.97</v>
          </cell>
          <cell r="I245">
            <v>0.97</v>
          </cell>
        </row>
        <row r="246">
          <cell r="A246">
            <v>3</v>
          </cell>
          <cell r="B246" t="str">
            <v>220KV CB</v>
          </cell>
          <cell r="C246">
            <v>0</v>
          </cell>
          <cell r="E246">
            <v>0</v>
          </cell>
          <cell r="F246">
            <v>0.2</v>
          </cell>
          <cell r="G246">
            <v>0</v>
          </cell>
          <cell r="H246">
            <v>0.2</v>
          </cell>
          <cell r="I246">
            <v>0</v>
          </cell>
        </row>
        <row r="247">
          <cell r="A247">
            <v>4</v>
          </cell>
          <cell r="B247" t="str">
            <v>220KV CT</v>
          </cell>
          <cell r="C247">
            <v>0</v>
          </cell>
          <cell r="E247">
            <v>0</v>
          </cell>
          <cell r="F247">
            <v>4.1000000000000002E-2</v>
          </cell>
          <cell r="G247">
            <v>0</v>
          </cell>
          <cell r="H247">
            <v>4.1000000000000002E-2</v>
          </cell>
          <cell r="I247">
            <v>0</v>
          </cell>
        </row>
        <row r="248">
          <cell r="A248">
            <v>5</v>
          </cell>
          <cell r="B248" t="str">
            <v>220KV Isolator</v>
          </cell>
          <cell r="C248">
            <v>0</v>
          </cell>
          <cell r="E248">
            <v>0</v>
          </cell>
          <cell r="F248">
            <v>0.09</v>
          </cell>
          <cell r="G248">
            <v>0</v>
          </cell>
          <cell r="H248">
            <v>0.09</v>
          </cell>
          <cell r="I248">
            <v>0</v>
          </cell>
        </row>
        <row r="249">
          <cell r="A249">
            <v>6</v>
          </cell>
          <cell r="B249" t="str">
            <v>220KV LA</v>
          </cell>
          <cell r="C249">
            <v>0</v>
          </cell>
          <cell r="E249">
            <v>0</v>
          </cell>
          <cell r="F249">
            <v>2.5000000000000001E-2</v>
          </cell>
          <cell r="G249">
            <v>0</v>
          </cell>
          <cell r="H249">
            <v>2.5000000000000001E-2</v>
          </cell>
          <cell r="I249">
            <v>0</v>
          </cell>
        </row>
        <row r="250">
          <cell r="A250">
            <v>7</v>
          </cell>
          <cell r="B250" t="str">
            <v>220KV PT/CVT</v>
          </cell>
          <cell r="C250">
            <v>0</v>
          </cell>
          <cell r="E250">
            <v>0</v>
          </cell>
          <cell r="F250">
            <v>0.04</v>
          </cell>
          <cell r="G250">
            <v>0</v>
          </cell>
          <cell r="H250">
            <v>0.04</v>
          </cell>
          <cell r="I250">
            <v>0</v>
          </cell>
        </row>
        <row r="251">
          <cell r="A251">
            <v>8</v>
          </cell>
          <cell r="B251" t="str">
            <v>220KV C&amp;R Panel</v>
          </cell>
          <cell r="C251">
            <v>0</v>
          </cell>
          <cell r="E251">
            <v>0</v>
          </cell>
          <cell r="F251">
            <v>0.18</v>
          </cell>
          <cell r="G251">
            <v>0</v>
          </cell>
          <cell r="H251">
            <v>0.18</v>
          </cell>
          <cell r="I251">
            <v>0</v>
          </cell>
        </row>
        <row r="252">
          <cell r="A252">
            <v>9</v>
          </cell>
          <cell r="B252" t="str">
            <v>220/132/33KV Gantries,Busbar equip.structure erection(in MT)</v>
          </cell>
          <cell r="C252">
            <v>22.567999999999998</v>
          </cell>
          <cell r="E252">
            <v>0</v>
          </cell>
          <cell r="F252">
            <v>2.5000000000000001E-2</v>
          </cell>
          <cell r="G252">
            <v>0.56419999999999992</v>
          </cell>
          <cell r="H252">
            <v>2.5000000000000001E-2</v>
          </cell>
          <cell r="I252">
            <v>0.56419999999999992</v>
          </cell>
        </row>
        <row r="253">
          <cell r="A253">
            <v>10</v>
          </cell>
          <cell r="B253" t="str">
            <v>PLCC equipments</v>
          </cell>
          <cell r="C253" t="str">
            <v>LS</v>
          </cell>
          <cell r="E253">
            <v>0</v>
          </cell>
          <cell r="F253">
            <v>0</v>
          </cell>
          <cell r="G253">
            <v>0</v>
          </cell>
          <cell r="H253" t="str">
            <v>LS</v>
          </cell>
          <cell r="I253">
            <v>0</v>
          </cell>
        </row>
        <row r="254">
          <cell r="A254">
            <v>11</v>
          </cell>
          <cell r="B254" t="str">
            <v>220KV PI/Solid Core Insulators</v>
          </cell>
          <cell r="C254">
            <v>0</v>
          </cell>
          <cell r="E254">
            <v>0</v>
          </cell>
          <cell r="F254">
            <v>7.0000000000000001E-3</v>
          </cell>
          <cell r="G254">
            <v>0</v>
          </cell>
          <cell r="H254">
            <v>7.0000000000000001E-3</v>
          </cell>
          <cell r="I254">
            <v>0</v>
          </cell>
        </row>
        <row r="255">
          <cell r="A255">
            <v>12</v>
          </cell>
          <cell r="B255" t="str">
            <v>220KV wave trap</v>
          </cell>
          <cell r="C255">
            <v>0</v>
          </cell>
          <cell r="E255">
            <v>0</v>
          </cell>
          <cell r="F255">
            <v>0.04</v>
          </cell>
          <cell r="G255">
            <v>0</v>
          </cell>
          <cell r="H255">
            <v>0.04</v>
          </cell>
          <cell r="I255">
            <v>0</v>
          </cell>
        </row>
        <row r="256">
          <cell r="A256">
            <v>13</v>
          </cell>
          <cell r="B256" t="str">
            <v>132KV CC</v>
          </cell>
          <cell r="C256">
            <v>0</v>
          </cell>
          <cell r="E256">
            <v>0</v>
          </cell>
          <cell r="F256">
            <v>3.4000000000000002E-2</v>
          </cell>
          <cell r="G256">
            <v>0</v>
          </cell>
          <cell r="H256">
            <v>3.4000000000000002E-2</v>
          </cell>
          <cell r="I256">
            <v>0</v>
          </cell>
        </row>
        <row r="257">
          <cell r="A257">
            <v>14</v>
          </cell>
          <cell r="B257" t="str">
            <v>132KV CB</v>
          </cell>
          <cell r="C257">
            <v>1</v>
          </cell>
          <cell r="E257">
            <v>0</v>
          </cell>
          <cell r="F257">
            <v>0.16</v>
          </cell>
          <cell r="G257">
            <v>0.16</v>
          </cell>
          <cell r="H257">
            <v>0.16</v>
          </cell>
          <cell r="I257">
            <v>0.16</v>
          </cell>
        </row>
        <row r="258">
          <cell r="A258">
            <v>15</v>
          </cell>
          <cell r="B258" t="str">
            <v>132KV CT</v>
          </cell>
          <cell r="C258">
            <v>3</v>
          </cell>
          <cell r="E258">
            <v>0</v>
          </cell>
          <cell r="F258">
            <v>3.9E-2</v>
          </cell>
          <cell r="G258">
            <v>0.11699999999999999</v>
          </cell>
          <cell r="H258">
            <v>3.9E-2</v>
          </cell>
          <cell r="I258">
            <v>0.11699999999999999</v>
          </cell>
        </row>
        <row r="259">
          <cell r="A259">
            <v>16</v>
          </cell>
          <cell r="B259" t="str">
            <v>132KV Isolators</v>
          </cell>
          <cell r="C259">
            <v>3</v>
          </cell>
          <cell r="E259">
            <v>0</v>
          </cell>
          <cell r="F259">
            <v>7.0000000000000007E-2</v>
          </cell>
          <cell r="G259">
            <v>0.21000000000000002</v>
          </cell>
          <cell r="H259">
            <v>7.0000000000000007E-2</v>
          </cell>
          <cell r="I259">
            <v>0.21000000000000002</v>
          </cell>
        </row>
        <row r="260">
          <cell r="A260">
            <v>17</v>
          </cell>
          <cell r="B260" t="str">
            <v>132KV LA</v>
          </cell>
          <cell r="C260">
            <v>3</v>
          </cell>
          <cell r="E260">
            <v>0</v>
          </cell>
          <cell r="F260">
            <v>1.7000000000000001E-2</v>
          </cell>
          <cell r="G260">
            <v>5.1000000000000004E-2</v>
          </cell>
          <cell r="H260">
            <v>1.7000000000000001E-2</v>
          </cell>
          <cell r="I260">
            <v>5.1000000000000004E-2</v>
          </cell>
        </row>
        <row r="261">
          <cell r="A261">
            <v>18</v>
          </cell>
          <cell r="B261" t="str">
            <v>132KV C&amp;R Panel</v>
          </cell>
          <cell r="C261">
            <v>1</v>
          </cell>
          <cell r="E261">
            <v>0</v>
          </cell>
          <cell r="F261">
            <v>0.14000000000000001</v>
          </cell>
          <cell r="G261">
            <v>0.14000000000000001</v>
          </cell>
          <cell r="H261">
            <v>0.14000000000000001</v>
          </cell>
          <cell r="I261">
            <v>0.14000000000000001</v>
          </cell>
        </row>
        <row r="262">
          <cell r="A262">
            <v>19</v>
          </cell>
          <cell r="B262" t="str">
            <v>132KV PI/Solid Core Insulator</v>
          </cell>
          <cell r="C262">
            <v>6</v>
          </cell>
          <cell r="E262">
            <v>0</v>
          </cell>
          <cell r="F262">
            <v>5.0000000000000001E-3</v>
          </cell>
          <cell r="G262">
            <v>0.03</v>
          </cell>
          <cell r="H262">
            <v>5.0000000000000001E-3</v>
          </cell>
          <cell r="I262">
            <v>0.03</v>
          </cell>
        </row>
        <row r="263">
          <cell r="A263">
            <v>20</v>
          </cell>
          <cell r="B263" t="str">
            <v>132KV PT</v>
          </cell>
          <cell r="C263">
            <v>0</v>
          </cell>
          <cell r="E263">
            <v>0</v>
          </cell>
          <cell r="F263">
            <v>3.4000000000000002E-2</v>
          </cell>
          <cell r="G263">
            <v>0</v>
          </cell>
          <cell r="H263">
            <v>3.4000000000000002E-2</v>
          </cell>
          <cell r="I263">
            <v>0</v>
          </cell>
        </row>
        <row r="264">
          <cell r="A264">
            <v>21</v>
          </cell>
          <cell r="B264" t="str">
            <v>33KV CB</v>
          </cell>
          <cell r="C264">
            <v>1</v>
          </cell>
          <cell r="E264">
            <v>0</v>
          </cell>
          <cell r="F264">
            <v>8.2000000000000003E-2</v>
          </cell>
          <cell r="G264">
            <v>8.2000000000000003E-2</v>
          </cell>
          <cell r="H264">
            <v>8.2000000000000003E-2</v>
          </cell>
          <cell r="I264">
            <v>8.2000000000000003E-2</v>
          </cell>
        </row>
        <row r="265">
          <cell r="A265">
            <v>22</v>
          </cell>
          <cell r="B265" t="str">
            <v>33KV CT</v>
          </cell>
          <cell r="C265">
            <v>3</v>
          </cell>
          <cell r="E265">
            <v>0</v>
          </cell>
          <cell r="F265">
            <v>0.03</v>
          </cell>
          <cell r="G265">
            <v>0.09</v>
          </cell>
          <cell r="H265">
            <v>0.03</v>
          </cell>
          <cell r="I265">
            <v>0.09</v>
          </cell>
        </row>
        <row r="266">
          <cell r="A266">
            <v>23</v>
          </cell>
          <cell r="B266" t="str">
            <v>33KV PT</v>
          </cell>
          <cell r="C266">
            <v>0</v>
          </cell>
          <cell r="E266">
            <v>0</v>
          </cell>
          <cell r="F266">
            <v>0.03</v>
          </cell>
          <cell r="G266">
            <v>0</v>
          </cell>
          <cell r="H266">
            <v>0.03</v>
          </cell>
          <cell r="I266">
            <v>0</v>
          </cell>
        </row>
        <row r="267">
          <cell r="A267">
            <v>24</v>
          </cell>
          <cell r="B267" t="str">
            <v>33KV Isolator</v>
          </cell>
          <cell r="C267">
            <v>2</v>
          </cell>
          <cell r="E267">
            <v>0</v>
          </cell>
          <cell r="F267">
            <v>4.7E-2</v>
          </cell>
          <cell r="G267">
            <v>9.4E-2</v>
          </cell>
          <cell r="H267">
            <v>4.7E-2</v>
          </cell>
          <cell r="I267">
            <v>9.4E-2</v>
          </cell>
        </row>
        <row r="268">
          <cell r="A268">
            <v>25</v>
          </cell>
          <cell r="B268" t="str">
            <v>33KV LA</v>
          </cell>
          <cell r="C268">
            <v>3</v>
          </cell>
          <cell r="E268">
            <v>0</v>
          </cell>
          <cell r="F268">
            <v>1.0999999999999999E-2</v>
          </cell>
          <cell r="G268">
            <v>3.3000000000000002E-2</v>
          </cell>
          <cell r="H268">
            <v>1.0999999999999999E-2</v>
          </cell>
          <cell r="I268">
            <v>3.3000000000000002E-2</v>
          </cell>
        </row>
        <row r="269">
          <cell r="A269">
            <v>26</v>
          </cell>
          <cell r="B269" t="str">
            <v>33KV C&amp;R Panel</v>
          </cell>
          <cell r="C269">
            <v>1</v>
          </cell>
          <cell r="E269">
            <v>0</v>
          </cell>
          <cell r="F269">
            <v>0.13</v>
          </cell>
          <cell r="G269">
            <v>0.13</v>
          </cell>
          <cell r="H269">
            <v>0.13</v>
          </cell>
          <cell r="I269">
            <v>0.13</v>
          </cell>
        </row>
        <row r="270">
          <cell r="A270">
            <v>27</v>
          </cell>
          <cell r="B270" t="str">
            <v>33KV PI/Solid Core Insulators</v>
          </cell>
          <cell r="C270">
            <v>0</v>
          </cell>
          <cell r="E270">
            <v>0</v>
          </cell>
          <cell r="F270">
            <v>3.0000000000000001E-3</v>
          </cell>
          <cell r="G270">
            <v>0</v>
          </cell>
          <cell r="H270">
            <v>3.0000000000000001E-3</v>
          </cell>
          <cell r="I270">
            <v>0</v>
          </cell>
        </row>
        <row r="271">
          <cell r="A271">
            <v>28</v>
          </cell>
          <cell r="B271" t="str">
            <v>Station Transformer,</v>
          </cell>
          <cell r="C271">
            <v>0</v>
          </cell>
          <cell r="E271">
            <v>0</v>
          </cell>
          <cell r="F271">
            <v>7.0000000000000007E-2</v>
          </cell>
          <cell r="G271">
            <v>0</v>
          </cell>
          <cell r="H271">
            <v>7.0000000000000007E-2</v>
          </cell>
          <cell r="I271">
            <v>0</v>
          </cell>
        </row>
        <row r="272">
          <cell r="A272">
            <v>29</v>
          </cell>
          <cell r="B272" t="str">
            <v>Cable laying &amp; associated works</v>
          </cell>
          <cell r="C272" t="str">
            <v>LS</v>
          </cell>
          <cell r="E272">
            <v>0</v>
          </cell>
          <cell r="F272">
            <v>0.2</v>
          </cell>
          <cell r="G272">
            <v>0.2</v>
          </cell>
          <cell r="H272" t="str">
            <v>LS</v>
          </cell>
          <cell r="I272">
            <v>0.2</v>
          </cell>
        </row>
        <row r="273">
          <cell r="A273">
            <v>30</v>
          </cell>
          <cell r="B273" t="str">
            <v>Earthing works</v>
          </cell>
          <cell r="C273" t="str">
            <v>LS</v>
          </cell>
          <cell r="E273">
            <v>0</v>
          </cell>
          <cell r="F273">
            <v>0.2</v>
          </cell>
          <cell r="G273">
            <v>0.2</v>
          </cell>
          <cell r="H273" t="str">
            <v>LS</v>
          </cell>
          <cell r="I273">
            <v>0.2</v>
          </cell>
        </row>
        <row r="274">
          <cell r="A274">
            <v>31</v>
          </cell>
          <cell r="B274" t="str">
            <v>AC/DC Board</v>
          </cell>
          <cell r="C274">
            <v>0</v>
          </cell>
          <cell r="E274">
            <v>0</v>
          </cell>
          <cell r="F274">
            <v>0.13100000000000001</v>
          </cell>
          <cell r="G274">
            <v>0</v>
          </cell>
          <cell r="H274">
            <v>0.13100000000000001</v>
          </cell>
          <cell r="I274">
            <v>0</v>
          </cell>
        </row>
        <row r="275">
          <cell r="A275">
            <v>32</v>
          </cell>
          <cell r="B275" t="str">
            <v>Fitting of lighting fixtures</v>
          </cell>
          <cell r="C275" t="str">
            <v>LS</v>
          </cell>
          <cell r="E275">
            <v>0</v>
          </cell>
          <cell r="F275">
            <v>0.1</v>
          </cell>
          <cell r="G275">
            <v>0.1</v>
          </cell>
          <cell r="H275" t="str">
            <v>LS</v>
          </cell>
          <cell r="I275">
            <v>0.1</v>
          </cell>
        </row>
        <row r="276">
          <cell r="A276">
            <v>33</v>
          </cell>
          <cell r="B276" t="str">
            <v>110V 300Ah battery</v>
          </cell>
          <cell r="C276">
            <v>0</v>
          </cell>
          <cell r="E276">
            <v>0</v>
          </cell>
          <cell r="F276">
            <v>0.14000000000000001</v>
          </cell>
          <cell r="G276">
            <v>0</v>
          </cell>
          <cell r="H276">
            <v>0.14000000000000001</v>
          </cell>
          <cell r="I276">
            <v>0</v>
          </cell>
        </row>
        <row r="277">
          <cell r="A277">
            <v>34</v>
          </cell>
          <cell r="B277" t="str">
            <v>110V 300Ah battery charger</v>
          </cell>
          <cell r="C277">
            <v>0</v>
          </cell>
          <cell r="E277">
            <v>0</v>
          </cell>
          <cell r="F277">
            <v>9.5000000000000001E-2</v>
          </cell>
          <cell r="G277">
            <v>0</v>
          </cell>
          <cell r="H277">
            <v>9.5000000000000001E-2</v>
          </cell>
          <cell r="I277">
            <v>0</v>
          </cell>
        </row>
        <row r="278">
          <cell r="A278">
            <v>35</v>
          </cell>
          <cell r="B278" t="str">
            <v>48V 200Ah battery</v>
          </cell>
          <cell r="C278">
            <v>0</v>
          </cell>
          <cell r="E278">
            <v>0</v>
          </cell>
          <cell r="F278">
            <v>0.1</v>
          </cell>
          <cell r="G278">
            <v>0</v>
          </cell>
          <cell r="H278">
            <v>0.1</v>
          </cell>
          <cell r="I278">
            <v>0</v>
          </cell>
        </row>
        <row r="279">
          <cell r="A279">
            <v>36</v>
          </cell>
          <cell r="B279" t="str">
            <v>48V 200Ah battery charger</v>
          </cell>
          <cell r="C279">
            <v>0</v>
          </cell>
          <cell r="E279">
            <v>0</v>
          </cell>
          <cell r="F279">
            <v>8.5000000000000006E-2</v>
          </cell>
          <cell r="G279">
            <v>0</v>
          </cell>
          <cell r="H279">
            <v>8.5000000000000006E-2</v>
          </cell>
          <cell r="I279">
            <v>0</v>
          </cell>
        </row>
        <row r="280">
          <cell r="A280">
            <v>37</v>
          </cell>
          <cell r="B280" t="str">
            <v xml:space="preserve">Stringing &amp; Jumpering </v>
          </cell>
          <cell r="C280" t="str">
            <v>LS</v>
          </cell>
          <cell r="E280">
            <v>0</v>
          </cell>
          <cell r="F280">
            <v>0.5</v>
          </cell>
          <cell r="G280">
            <v>0.5</v>
          </cell>
          <cell r="H280" t="str">
            <v>LS</v>
          </cell>
          <cell r="I280">
            <v>0.5</v>
          </cell>
        </row>
        <row r="281">
          <cell r="A281">
            <v>38</v>
          </cell>
          <cell r="B281" t="str">
            <v>Testing &amp; Commissioning &amp; misc.expenditure</v>
          </cell>
          <cell r="C281" t="str">
            <v>LS</v>
          </cell>
          <cell r="E281">
            <v>0</v>
          </cell>
          <cell r="F281">
            <v>0.1</v>
          </cell>
          <cell r="G281">
            <v>0.1</v>
          </cell>
          <cell r="H281" t="str">
            <v>LS</v>
          </cell>
          <cell r="I281">
            <v>0.1</v>
          </cell>
        </row>
        <row r="284">
          <cell r="B284" t="str">
            <v>SUB TOTAL (J)</v>
          </cell>
          <cell r="E284">
            <v>0</v>
          </cell>
          <cell r="G284">
            <v>3.7711999999999999</v>
          </cell>
          <cell r="I284">
            <v>3.7711999999999999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GENERATION"/>
      <sheetName val="DR"/>
      <sheetName val="DRAWAL"/>
      <sheetName val="INTER-REGIONAL ENERGY EXHANGE"/>
      <sheetName val="GOA"/>
      <sheetName val="POP9900"/>
      <sheetName val="Sheet2"/>
      <sheetName val="C_S_GENERATION"/>
      <sheetName val="R.Hrs. Since Comm"/>
      <sheetName val="220 11  BS "/>
      <sheetName val=""/>
      <sheetName val="all"/>
      <sheetName val="RevenueInput"/>
      <sheetName val="cover1"/>
      <sheetName val="2004"/>
      <sheetName val="Addl.40"/>
      <sheetName val="04REL"/>
      <sheetName val="Sheet1"/>
      <sheetName val="Discom Details"/>
      <sheetName val="Dom"/>
      <sheetName val="BTB"/>
      <sheetName val="cf"/>
      <sheetName val="orders"/>
      <sheetName val="Design"/>
      <sheetName val="Salient1"/>
      <sheetName val="Data base Feb 09"/>
      <sheetName val="A 3.7"/>
      <sheetName val="CSD"/>
      <sheetName val="Addl_40"/>
      <sheetName val="DETAILED  BO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m Details"/>
      <sheetName val="Sheet1"/>
      <sheetName val="Sheet2"/>
      <sheetName val="Sheet3"/>
    </sheetNames>
    <sheetDataSet>
      <sheetData sheetId="0" refreshError="1">
        <row r="721">
          <cell r="F721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  <sheetName val="Discom Details"/>
      <sheetName val="A 3.7"/>
      <sheetName val="Sch-3"/>
      <sheetName val="Sheet1"/>
      <sheetName val="C.S.GENERATION"/>
      <sheetName val="all"/>
      <sheetName val="Bombaybazar(Remark)"/>
      <sheetName val="General"/>
      <sheetName val="RAJ"/>
      <sheetName val="04REL"/>
      <sheetName val="7.11 p1"/>
      <sheetName val="strain"/>
      <sheetName val="data"/>
      <sheetName val="SCF"/>
      <sheetName val="HLY_-99-00"/>
      <sheetName val="Hydro_Data"/>
      <sheetName val="dpc_cost"/>
      <sheetName val="Plant_Availability"/>
      <sheetName val="Discom_Details"/>
      <sheetName val="Form-B"/>
    </sheetNames>
    <sheetDataSet>
      <sheetData sheetId="0" refreshError="1"/>
      <sheetData sheetId="1" refreshError="1"/>
      <sheetData sheetId="2" refreshError="1"/>
      <sheetData sheetId="3" refreshError="1">
        <row r="1">
          <cell r="P1">
            <v>0.72</v>
          </cell>
        </row>
      </sheetData>
      <sheetData sheetId="4" refreshError="1"/>
      <sheetData sheetId="5" refreshError="1"/>
      <sheetData sheetId="6" refreshError="1">
        <row r="1">
          <cell r="D1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 refreshError="1"/>
      <sheetData sheetId="37"/>
      <sheetData sheetId="38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G35">
            <v>64254.226096970044</v>
          </cell>
          <cell r="H35">
            <v>59093.238057586968</v>
          </cell>
          <cell r="I35">
            <v>63490.540060935658</v>
          </cell>
        </row>
        <row r="44">
          <cell r="G44">
            <v>24259.407938726315</v>
          </cell>
          <cell r="H44">
            <v>16526.511773419461</v>
          </cell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0"/>
      <sheetData sheetId="1"/>
      <sheetData sheetId="2"/>
      <sheetData sheetId="3" refreshError="1">
        <row r="140">
          <cell r="E140" t="str">
            <v>Oil Co</v>
          </cell>
        </row>
        <row r="141">
          <cell r="E141" t="str">
            <v>KPMG Jan 2008</v>
          </cell>
        </row>
        <row r="142">
          <cell r="E142" t="str">
            <v>On Shore Project X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Y -99-00"/>
      <sheetName val="Hydro Data"/>
      <sheetName val="HLY0001"/>
      <sheetName val="SUMMERY"/>
      <sheetName val="mnthly-chrt"/>
      <sheetName val="purchase"/>
      <sheetName val="dpc cost"/>
      <sheetName val="Plant Availability"/>
      <sheetName val="MOD-PROJ"/>
      <sheetName val="Apr-99"/>
      <sheetName val="May-99"/>
      <sheetName val="Jun-99"/>
      <sheetName val="July-99"/>
      <sheetName val="Aug-99"/>
      <sheetName val="Sept-99"/>
      <sheetName val="Oct-99"/>
      <sheetName val="Nov-99"/>
      <sheetName val="Dec-99"/>
      <sheetName val="Jan-00"/>
      <sheetName val="Feb-00"/>
      <sheetName val="Mar-00"/>
    </sheetNames>
    <sheetDataSet>
      <sheetData sheetId="0"/>
      <sheetData sheetId="1"/>
      <sheetData sheetId="2"/>
      <sheetData sheetId="3" refreshError="1">
        <row r="1">
          <cell r="P1">
            <v>0.72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.1 "/>
      <sheetName val="A 2.1 PY"/>
      <sheetName val="A 2.1 CY"/>
      <sheetName val="A 2.1 EY"/>
      <sheetName val="A 2.2"/>
      <sheetName val="A 2.3"/>
      <sheetName val="Power Pur 3.1 (PY)"/>
      <sheetName val="Power Pur 3.1 (CY)"/>
      <sheetName val="Power Pur 3.1 (EY)"/>
      <sheetName val="A 3.2"/>
      <sheetName val="A 3.3 PY"/>
      <sheetName val="A 3.3 CY"/>
      <sheetName val="A 3.3 EY"/>
      <sheetName val="A 3.4"/>
      <sheetName val="A 3.5"/>
      <sheetName val="A 3.6 (PY)"/>
      <sheetName val="A 3.6 (CY)"/>
      <sheetName val="A 3.6 (EY)"/>
      <sheetName val="A 3.7"/>
      <sheetName val="A 3.8"/>
      <sheetName val="A 3.9"/>
      <sheetName val="A 3.10 "/>
      <sheetName val="A-5.1(PY)"/>
      <sheetName val="A-5.1(CY) "/>
      <sheetName val="A-5.1(EY)"/>
      <sheetName val="A-5.2(PY)"/>
      <sheetName val="A-5.2(CY)"/>
      <sheetName val="A-5.2(EY)"/>
      <sheetName val="A -5.3"/>
      <sheetName val="form 6.1 (PY) Gen"/>
      <sheetName val="form 6.1(PY)T&amp;D "/>
      <sheetName val="form 6.1 (CY) Gen"/>
      <sheetName val="form 6.1(CY) T&amp;D"/>
      <sheetName val="form 6.1 (EY) Gen "/>
      <sheetName val="form 6.1(EY) T&amp;D"/>
      <sheetName val="A 7.1"/>
      <sheetName val="A 7.2"/>
      <sheetName val="A 7.3"/>
      <sheetName val="A 7.4"/>
      <sheetName val="A 8.1"/>
      <sheetName val="A 8.2"/>
      <sheetName val="A 8.3"/>
      <sheetName val="A 8.4"/>
      <sheetName val="A 8.5"/>
      <sheetName val="A 8.6"/>
      <sheetName val="A 8.7"/>
      <sheetName val="A 8.8"/>
      <sheetName val="A 8.9"/>
      <sheetName val="A 8.10"/>
      <sheetName val="8.11 PY"/>
      <sheetName val="8.11 CY"/>
      <sheetName val="8.11 EY"/>
      <sheetName val="A-10.1"/>
      <sheetName val="A 10.2 (A)"/>
      <sheetName val="A 10.2 B"/>
      <sheetName val="A 10.2 C"/>
      <sheetName val="A 10.2 D"/>
      <sheetName val="A 10.3"/>
      <sheetName val="A 10.4"/>
      <sheetName val="Rev Calculation"/>
      <sheetName val="A 9.1"/>
      <sheetName val="A 3_7"/>
      <sheetName val="form_x0000__x0000__x0000__x0000__x0000__x0000__x0000__x0000__x0000__x0000__x0000__x0000__x0000_"/>
      <sheetName val=""/>
      <sheetName val="04REL"/>
      <sheetName val="SUMMERY"/>
      <sheetName val="form?????????????"/>
      <sheetName val="form_x0000_"/>
      <sheetName val="Salient1"/>
      <sheetName val="Sept "/>
      <sheetName val="form?"/>
      <sheetName val="RAJ"/>
      <sheetName val="Ag LF"/>
      <sheetName val="form"/>
      <sheetName val="form_____________"/>
      <sheetName val="Executive Summary -Thermal"/>
      <sheetName val="Stationwise Thermal &amp; Hydel Gen"/>
      <sheetName val="TWELVE"/>
      <sheetName val="form_"/>
      <sheetName val="all"/>
      <sheetName val="7"/>
      <sheetName val="Labour charges"/>
      <sheetName val="Feb-06"/>
      <sheetName val="Inputs"/>
      <sheetName val="overall"/>
      <sheetName val="PART C"/>
      <sheetName val="Data"/>
      <sheetName val="Part A General"/>
      <sheetName val="dpc cost"/>
      <sheetName val="Discom Details"/>
      <sheetName val="First information "/>
      <sheetName val="annexture-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35">
          <cell r="I35">
            <v>63490.540060935658</v>
          </cell>
        </row>
        <row r="44">
          <cell r="I44">
            <v>17654.636270525258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1"/>
      <sheetName val="Annexure II"/>
      <sheetName val="ANX-III"/>
    </sheetNames>
    <sheetDataSet>
      <sheetData sheetId="0">
        <row r="7">
          <cell r="F7">
            <v>8.7500000000000008E-2</v>
          </cell>
          <cell r="N7">
            <v>12.766666666666669</v>
          </cell>
        </row>
        <row r="8">
          <cell r="F8">
            <v>9.0277777777777776E-2</v>
          </cell>
          <cell r="N8">
            <v>7.490972222222223</v>
          </cell>
        </row>
        <row r="9">
          <cell r="F9">
            <v>0.41666666666666669</v>
          </cell>
          <cell r="N9">
            <v>18.892361111111111</v>
          </cell>
        </row>
        <row r="10">
          <cell r="F10">
            <v>10.490277777777777</v>
          </cell>
          <cell r="N10">
            <v>437.70624999999995</v>
          </cell>
        </row>
        <row r="11">
          <cell r="F11">
            <v>8.8298611111111107</v>
          </cell>
          <cell r="N11">
            <v>441.33260416666667</v>
          </cell>
        </row>
        <row r="12">
          <cell r="F12">
            <v>7.6388888888888895E-2</v>
          </cell>
          <cell r="N12">
            <v>1.3798611111111112</v>
          </cell>
        </row>
        <row r="13">
          <cell r="F13">
            <v>0.4375</v>
          </cell>
          <cell r="N13">
            <v>17.479166666666664</v>
          </cell>
        </row>
        <row r="14">
          <cell r="F14">
            <v>0</v>
          </cell>
          <cell r="N14">
            <v>8.4903009259259257</v>
          </cell>
        </row>
      </sheetData>
      <sheetData sheetId="1">
        <row r="7">
          <cell r="F7">
            <v>0.21875</v>
          </cell>
          <cell r="N7">
            <v>0.55624999999999991</v>
          </cell>
        </row>
        <row r="8">
          <cell r="F8">
            <v>0.81944444444444453</v>
          </cell>
          <cell r="N8">
            <v>1.3923611111111112</v>
          </cell>
        </row>
        <row r="9">
          <cell r="F9">
            <v>0.13541666666666666</v>
          </cell>
          <cell r="N9">
            <v>11.227083333333333</v>
          </cell>
        </row>
        <row r="10">
          <cell r="F10">
            <v>4.5138888888888888E-2</v>
          </cell>
          <cell r="N10">
            <v>0.9722222222222221</v>
          </cell>
        </row>
        <row r="11">
          <cell r="F11">
            <v>4.8611111111111112E-2</v>
          </cell>
          <cell r="N11">
            <v>1.9826388888888891</v>
          </cell>
        </row>
        <row r="12">
          <cell r="F12">
            <v>6.5972222222222224E-2</v>
          </cell>
          <cell r="N12">
            <v>1.2305555555555556</v>
          </cell>
        </row>
        <row r="13">
          <cell r="F13">
            <v>6.5972222222222224E-2</v>
          </cell>
          <cell r="N13">
            <v>2.4249999999999998</v>
          </cell>
        </row>
        <row r="14">
          <cell r="F14">
            <v>9.930555555555555E-2</v>
          </cell>
          <cell r="N14">
            <v>1.64375</v>
          </cell>
        </row>
        <row r="15">
          <cell r="F15">
            <v>0.10312499999999999</v>
          </cell>
          <cell r="N15">
            <v>3.1399305555555554</v>
          </cell>
        </row>
        <row r="16">
          <cell r="F16">
            <v>6.1111111111111109E-2</v>
          </cell>
          <cell r="N16">
            <v>0.61597222222222225</v>
          </cell>
        </row>
        <row r="17">
          <cell r="F17">
            <v>0.81944444444444442</v>
          </cell>
          <cell r="N17">
            <v>6.1236111111111109</v>
          </cell>
        </row>
        <row r="18">
          <cell r="F18">
            <v>1.125</v>
          </cell>
          <cell r="N18">
            <v>11.904583333333331</v>
          </cell>
        </row>
        <row r="19">
          <cell r="F19">
            <v>1.6250000000000002</v>
          </cell>
          <cell r="N19">
            <v>7.0604166666666668</v>
          </cell>
        </row>
        <row r="20">
          <cell r="F20">
            <v>0.20833333333333334</v>
          </cell>
          <cell r="N20">
            <v>5.4409722222222223</v>
          </cell>
        </row>
        <row r="21">
          <cell r="F21">
            <v>5.9733796296296299E-2</v>
          </cell>
          <cell r="N21">
            <v>29.733368055555555</v>
          </cell>
        </row>
        <row r="22">
          <cell r="F22">
            <v>0.70140046296296299</v>
          </cell>
          <cell r="N22">
            <v>6.0555902777777773</v>
          </cell>
        </row>
        <row r="23">
          <cell r="F23">
            <v>0.28056712962962965</v>
          </cell>
          <cell r="N23">
            <v>12.329895833333333</v>
          </cell>
        </row>
        <row r="24">
          <cell r="F24">
            <v>5.3534722222222211</v>
          </cell>
          <cell r="N24">
            <v>355.78402777777774</v>
          </cell>
        </row>
        <row r="25">
          <cell r="F25">
            <v>1.8520833333333329</v>
          </cell>
          <cell r="N25">
            <v>85.149305555555571</v>
          </cell>
        </row>
        <row r="26">
          <cell r="F26">
            <v>0.78680555555555498</v>
          </cell>
          <cell r="N26">
            <v>63.562499999999986</v>
          </cell>
        </row>
        <row r="27">
          <cell r="F27">
            <v>5.4833333333333343</v>
          </cell>
          <cell r="N27">
            <v>66.521527777777791</v>
          </cell>
        </row>
        <row r="28">
          <cell r="F28">
            <v>2.1069444444444447</v>
          </cell>
          <cell r="N28">
            <v>25.559027777777779</v>
          </cell>
        </row>
        <row r="29">
          <cell r="F29">
            <v>0.40416666666666673</v>
          </cell>
          <cell r="N29">
            <v>12.774305555555555</v>
          </cell>
        </row>
        <row r="30">
          <cell r="F30">
            <v>11.307638888888864</v>
          </cell>
          <cell r="N30">
            <v>134.52222222222221</v>
          </cell>
        </row>
        <row r="31">
          <cell r="F31">
            <v>0.47638888888888886</v>
          </cell>
          <cell r="N31">
            <v>20.422916666666666</v>
          </cell>
        </row>
        <row r="32">
          <cell r="F32">
            <v>0.4381944444444445</v>
          </cell>
          <cell r="N32">
            <v>5.9381944444444441</v>
          </cell>
        </row>
        <row r="33">
          <cell r="F33">
            <v>0.34027777777777779</v>
          </cell>
          <cell r="N33">
            <v>13.699305555555556</v>
          </cell>
        </row>
      </sheetData>
      <sheetData sheetId="2">
        <row r="7">
          <cell r="F7">
            <v>12.539583333333333</v>
          </cell>
          <cell r="N7">
            <v>330.60541666666666</v>
          </cell>
        </row>
        <row r="8">
          <cell r="F8">
            <v>0.82986111111111105</v>
          </cell>
          <cell r="N8">
            <v>340.21597222222221</v>
          </cell>
        </row>
        <row r="9">
          <cell r="F9">
            <v>4.3263888888888884</v>
          </cell>
          <cell r="N9">
            <v>201.42083333333332</v>
          </cell>
        </row>
        <row r="10">
          <cell r="F10">
            <v>0.59166666666666667</v>
          </cell>
          <cell r="N10">
            <v>320.08583333333326</v>
          </cell>
        </row>
        <row r="11">
          <cell r="F11">
            <v>2.5</v>
          </cell>
          <cell r="N11">
            <v>287.375</v>
          </cell>
        </row>
        <row r="12">
          <cell r="F12">
            <v>2.125</v>
          </cell>
          <cell r="N12">
            <v>252.625</v>
          </cell>
        </row>
        <row r="13">
          <cell r="F13">
            <v>2.6666666666666665</v>
          </cell>
          <cell r="N13">
            <v>207.33333333333334</v>
          </cell>
        </row>
        <row r="14">
          <cell r="F14">
            <v>1.3333333333333333</v>
          </cell>
          <cell r="N14">
            <v>123.41666666666667</v>
          </cell>
        </row>
        <row r="15">
          <cell r="F15">
            <v>19.736805555555556</v>
          </cell>
          <cell r="N15">
            <v>283.78333333333336</v>
          </cell>
        </row>
        <row r="16">
          <cell r="F16">
            <v>9.3761574074074081E-2</v>
          </cell>
          <cell r="N16">
            <v>273.47016203703703</v>
          </cell>
        </row>
        <row r="17">
          <cell r="F17">
            <v>12.125706018518519</v>
          </cell>
          <cell r="N17">
            <v>172.42503472222219</v>
          </cell>
        </row>
        <row r="18">
          <cell r="F18">
            <v>0.96876157407407415</v>
          </cell>
          <cell r="N18">
            <v>135.80420138888891</v>
          </cell>
        </row>
        <row r="19">
          <cell r="F19">
            <v>1.0437499999999997</v>
          </cell>
          <cell r="N19">
            <v>125.43263888888889</v>
          </cell>
        </row>
        <row r="20">
          <cell r="F20">
            <v>0.81388888888888888</v>
          </cell>
          <cell r="N20">
            <v>25.868055555555557</v>
          </cell>
        </row>
        <row r="21">
          <cell r="F21">
            <v>0.46388888888888885</v>
          </cell>
          <cell r="N21">
            <v>21.732638888888889</v>
          </cell>
        </row>
        <row r="22">
          <cell r="F22">
            <v>3.3201388888888896</v>
          </cell>
          <cell r="N22">
            <v>78.9340277777778</v>
          </cell>
        </row>
        <row r="23">
          <cell r="F23">
            <v>0.28472222222222221</v>
          </cell>
          <cell r="N23">
            <v>47.481944444444444</v>
          </cell>
        </row>
        <row r="24">
          <cell r="F24">
            <v>0.43541666666666667</v>
          </cell>
          <cell r="N24">
            <v>10.748651620370369</v>
          </cell>
        </row>
        <row r="25">
          <cell r="F25">
            <v>0.56736111111111109</v>
          </cell>
          <cell r="N25">
            <v>47.585011574074073</v>
          </cell>
        </row>
        <row r="26">
          <cell r="F26">
            <v>1.4201388888888891</v>
          </cell>
          <cell r="N26">
            <v>60.485416666666666</v>
          </cell>
        </row>
        <row r="27">
          <cell r="F27">
            <v>0.84166666666666667</v>
          </cell>
          <cell r="N27">
            <v>148.80902777777777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Print"/>
      <sheetName val="EA_II"/>
      <sheetName val="EA_III_stnwise"/>
      <sheetName val="Tr Loss WR,MP,Tot "/>
      <sheetName val="THERMAL"/>
      <sheetName val="CSD0506"/>
      <sheetName val="Monthwise_MPLOSS"/>
      <sheetName val="HYDEL"/>
      <sheetName val="STN WISE EMR"/>
      <sheetName val="MPPGCL-injection"/>
      <sheetName val="Monthwise Inj_Losses"/>
      <sheetName val="Sheet1"/>
      <sheetName val="EA_IV"/>
      <sheetName val="EA_III"/>
      <sheetName val="EA_Summary"/>
      <sheetName val="EA_I"/>
      <sheetName val="Sheet6"/>
      <sheetName val="Sheet3"/>
      <sheetName val="Tr Loss WR,MP,Tot"/>
      <sheetName val="CHECK SHEET NEW"/>
      <sheetName val="BUS LOSSES"/>
      <sheetName val="Amount"/>
      <sheetName val="P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.SUMM PS"/>
      <sheetName val="EX. SUMM GEN"/>
      <sheetName val="Maintenance "/>
      <sheetName val="CENTRAL SECTOR"/>
      <sheetName val="SCH,ACT"/>
      <sheetName val="GP Ther"/>
      <sheetName val="GP Hyd"/>
      <sheetName val="Fuel Cons."/>
      <sheetName val="Unitwise TPI"/>
      <sheetName val="Stnwise TPI"/>
      <sheetName val="Monthwise TPI"/>
      <sheetName val="PLF aprsep"/>
      <sheetName val="PLF OctMar"/>
      <sheetName val="Monthwise Sp.oil Cons."/>
      <sheetName val="Oil Cons. Account"/>
      <sheetName val="CA"/>
      <sheetName val="TIME DURATION CAUSE ANALYSIS"/>
      <sheetName val="Ploss"/>
      <sheetName val="MCRH"/>
      <sheetName val="R.Hrs. Since Comm"/>
      <sheetName val="LEVEL"/>
      <sheetName val="EB"/>
      <sheetName val="MORNING,EVENING PEAK"/>
      <sheetName val="COMP,UNRESTRICTED DEMAND"/>
      <sheetName val="CSG 01-02"/>
      <sheetName val="CSD"/>
      <sheetName val="SUPPLY HRS"/>
      <sheetName val="MiniMicro"/>
      <sheetName val="MPSEB90-01MONTHLY GENPLF"/>
      <sheetName val="400KV LOD"/>
      <sheetName val="220KV"/>
      <sheetName val="Energy Audit At PS"/>
      <sheetName val="All India PLF 1991-92 onwards"/>
      <sheetName val="R_Hrs_ Since Comm"/>
      <sheetName val="BREAKUP OF OIL"/>
      <sheetName val="STN WISE EMR"/>
      <sheetName val="ATC Loss Red"/>
      <sheetName val="DLC"/>
      <sheetName val="C.S.GEN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Kannada"/>
      <sheetName val="INSTALLATIONS-99-00"/>
      <sheetName val="INSTALLATIONS-00-01"/>
      <sheetName val="INSTALLATIONS-01-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p 03-04"/>
    </sheetNames>
    <sheetDataSet>
      <sheetData sheetId="0" refreshError="1">
        <row r="721">
          <cell r="F721">
            <v>0.90799276391293349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|71"/>
      <sheetName val="03-04|72"/>
      <sheetName val="03-04|74"/>
      <sheetName val="03-04|75"/>
      <sheetName val="03-04|76"/>
      <sheetName val="03-04|77"/>
      <sheetName val="03-04|79"/>
      <sheetName val="03-04|83"/>
      <sheetName val="03-04|Master"/>
      <sheetName val="04R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 -Thermal"/>
      <sheetName val="MPEB Performance"/>
      <sheetName val="Stationwise Thermal &amp; Hydel Gen"/>
      <sheetName val="Fuel Oil &amp; Aux. Cons."/>
      <sheetName val="TWELVE"/>
      <sheetName val="UGEN"/>
      <sheetName val="Yearly Thermal"/>
      <sheetName val="Yearly Hydel"/>
      <sheetName val="GPUF9196"/>
      <sheetName val="MPSEB90-01MONTHLY GENPLF"/>
      <sheetName val="UNITWISE GEN &amp; FACTORS (S)"/>
      <sheetName val="GENPLF"/>
      <sheetName val="TPI"/>
      <sheetName val="TPI98-99"/>
      <sheetName val="TPI99-00"/>
      <sheetName val="TPI00-01"/>
      <sheetName val="TARGET9197"/>
      <sheetName val="TARGET 97-98"/>
      <sheetName val="TARGET 98-99"/>
      <sheetName val="TARGET 99-00"/>
      <sheetName val="TARGET 00-01"/>
      <sheetName val="Executive Summary _Thermal"/>
      <sheetName val="Stationwise Thermal _ Hydel Gen"/>
      <sheetName val="C.S.GENERATION"/>
      <sheetName val="BREAKUP OF OIL"/>
      <sheetName val="data"/>
      <sheetName val="R.Hrs. Since Comm"/>
      <sheetName val="Salient1"/>
      <sheetName val="Sept "/>
      <sheetName val="04REL"/>
      <sheetName val="DLC"/>
      <sheetName val="agl-pump-sets"/>
      <sheetName val="EG"/>
      <sheetName val="pump-sets(AI)"/>
      <sheetName val="installes-capacity"/>
      <sheetName val="per-capita"/>
      <sheetName val="towns&amp;villages"/>
      <sheetName val="A"/>
      <sheetName val="Coalmine"/>
      <sheetName val="A 3.7"/>
      <sheetName val="Cover"/>
      <sheetName val="Vol IV_b"/>
      <sheetName val="Executive_Summary__Thermal"/>
      <sheetName val="Stationwise_Thermal___Hydel_Gen"/>
      <sheetName val="Executive_Summary_-Thermal"/>
      <sheetName val="MPEB_Performance"/>
      <sheetName val="Stationwise_Thermal_&amp;_Hydel_Gen"/>
      <sheetName val="Fuel_Oil_&amp;_Aux__Cons_"/>
      <sheetName val="Yearly_Thermal"/>
      <sheetName val="Yearly_Hydel"/>
      <sheetName val="MPSEB90-01MONTHLY_GENPLF"/>
      <sheetName val="UNITWISE_GEN_&amp;_FACTORS_(S)"/>
      <sheetName val="TARGET_97-98"/>
      <sheetName val="TARGET_98-99"/>
      <sheetName val="TARGET_99-00"/>
      <sheetName val="TARGET_00-01"/>
    </sheetNames>
    <sheetDataSet>
      <sheetData sheetId="0" refreshError="1">
        <row r="4">
          <cell r="A4" t="str">
            <v xml:space="preserve"> </v>
          </cell>
          <cell r="B4" t="str">
            <v>P A R T I C U L A R S</v>
          </cell>
          <cell r="C4" t="str">
            <v>MW</v>
          </cell>
          <cell r="D4" t="str">
            <v>91-92</v>
          </cell>
          <cell r="E4" t="str">
            <v>92-93</v>
          </cell>
          <cell r="F4" t="str">
            <v>93-94</v>
          </cell>
          <cell r="G4" t="str">
            <v>94-95</v>
          </cell>
          <cell r="H4" t="str">
            <v xml:space="preserve">95-96 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>
            <v>1</v>
          </cell>
          <cell r="B5" t="str">
            <v>Thermal  Generation (Including 100 % Satpura )</v>
          </cell>
          <cell r="C5" t="str">
            <v>MU</v>
          </cell>
          <cell r="D5">
            <v>11579.92</v>
          </cell>
          <cell r="E5">
            <v>12363.2</v>
          </cell>
          <cell r="F5">
            <v>13331.49</v>
          </cell>
          <cell r="G5">
            <v>14781.19868</v>
          </cell>
          <cell r="H5">
            <v>16071.35</v>
          </cell>
          <cell r="I5" t="str">
            <v/>
          </cell>
          <cell r="J5">
            <v>0</v>
          </cell>
          <cell r="K5">
            <v>57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 xml:space="preserve">Plan Target    </v>
          </cell>
          <cell r="C6" t="str">
            <v>MU</v>
          </cell>
          <cell r="D6">
            <v>13440</v>
          </cell>
          <cell r="E6">
            <v>13240</v>
          </cell>
          <cell r="F6">
            <v>14935</v>
          </cell>
          <cell r="G6">
            <v>14850</v>
          </cell>
          <cell r="H6">
            <v>16620</v>
          </cell>
          <cell r="I6" t="str">
            <v/>
          </cell>
          <cell r="J6">
            <v>0</v>
          </cell>
          <cell r="K6">
            <v>60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>
            <v>3</v>
          </cell>
          <cell r="B7" t="str">
            <v>ACHIEVEMENT Percentage of ( 2 )</v>
          </cell>
          <cell r="C7" t="str">
            <v>%</v>
          </cell>
          <cell r="D7">
            <v>86.160119047619048</v>
          </cell>
          <cell r="E7">
            <v>93.377643504531719</v>
          </cell>
          <cell r="F7">
            <v>89.26340810177436</v>
          </cell>
          <cell r="G7">
            <v>99.53669144781145</v>
          </cell>
          <cell r="H7">
            <v>96.698856799037301</v>
          </cell>
          <cell r="I7" t="str">
            <v/>
          </cell>
          <cell r="J7">
            <v>0</v>
          </cell>
          <cell r="K7">
            <v>160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Plant    Utilisation    Factor            **</v>
          </cell>
          <cell r="C8" t="str">
            <v>%</v>
          </cell>
          <cell r="D8">
            <v>49.14</v>
          </cell>
          <cell r="E8">
            <v>52.6</v>
          </cell>
          <cell r="F8">
            <v>56.03</v>
          </cell>
          <cell r="G8">
            <v>58.1673864745838</v>
          </cell>
          <cell r="H8">
            <v>59.2</v>
          </cell>
          <cell r="I8">
            <v>119</v>
          </cell>
          <cell r="J8">
            <v>11.529331976941336</v>
          </cell>
          <cell r="K8">
            <v>200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Plant    Availibility   Factor              **</v>
          </cell>
          <cell r="C9" t="str">
            <v>%</v>
          </cell>
          <cell r="D9">
            <v>66.92</v>
          </cell>
          <cell r="E9">
            <v>71.400000000000006</v>
          </cell>
          <cell r="F9">
            <v>72.040000000000006</v>
          </cell>
          <cell r="G9">
            <v>75.44</v>
          </cell>
          <cell r="H9">
            <v>75.3</v>
          </cell>
          <cell r="I9">
            <v>126</v>
          </cell>
          <cell r="J9">
            <v>12.357181385769627</v>
          </cell>
          <cell r="K9">
            <v>176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Partial  Unavailability Factor         **</v>
          </cell>
          <cell r="C10" t="str">
            <v>%</v>
          </cell>
          <cell r="D10">
            <v>17.78</v>
          </cell>
          <cell r="E10">
            <v>18.8</v>
          </cell>
          <cell r="F10">
            <v>16</v>
          </cell>
          <cell r="G10">
            <v>17.272613525416201</v>
          </cell>
          <cell r="H10">
            <v>16.16</v>
          </cell>
          <cell r="I10">
            <v>91.84</v>
          </cell>
          <cell r="J10">
            <v>14.733059548254619</v>
          </cell>
          <cell r="K10">
            <v>146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Main Boiler</v>
          </cell>
          <cell r="C11" t="str">
            <v>%</v>
          </cell>
          <cell r="D11">
            <v>0</v>
          </cell>
          <cell r="E11">
            <v>0.38</v>
          </cell>
          <cell r="F11">
            <v>0.24</v>
          </cell>
          <cell r="G11">
            <v>0.25</v>
          </cell>
          <cell r="H11">
            <v>2.4</v>
          </cell>
          <cell r="I11">
            <v>104.13</v>
          </cell>
          <cell r="J11">
            <v>14.347718253968255</v>
          </cell>
          <cell r="K11">
            <v>192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Boiler Auxiliaries(Mainly Mills)</v>
          </cell>
          <cell r="C12" t="str">
            <v>%</v>
          </cell>
          <cell r="D12">
            <v>2.1352047355439101</v>
          </cell>
          <cell r="E12">
            <v>0.82</v>
          </cell>
          <cell r="F12">
            <v>1.03</v>
          </cell>
          <cell r="G12">
            <v>0.57999999999999996</v>
          </cell>
          <cell r="H12">
            <v>5.0999999999999996</v>
          </cell>
          <cell r="I12">
            <v>102.85735</v>
          </cell>
          <cell r="J12">
            <v>14.163777196364638</v>
          </cell>
          <cell r="K12">
            <v>164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Turbine</v>
          </cell>
          <cell r="C13" t="str">
            <v>%</v>
          </cell>
          <cell r="D13">
            <v>0.30946718340726254</v>
          </cell>
          <cell r="E13">
            <v>1.1200000000000001</v>
          </cell>
          <cell r="F13">
            <v>1.37</v>
          </cell>
          <cell r="G13">
            <v>0.28000000000000003</v>
          </cell>
          <cell r="H13">
            <v>0.8</v>
          </cell>
          <cell r="I13">
            <v>111.1</v>
          </cell>
          <cell r="J13">
            <v>13.938025341864257</v>
          </cell>
          <cell r="K13">
            <v>182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Turbine Auxiliaries</v>
          </cell>
          <cell r="C14" t="str">
            <v>%</v>
          </cell>
          <cell r="D14">
            <v>1.1834191455446403</v>
          </cell>
          <cell r="E14">
            <v>0.81</v>
          </cell>
          <cell r="F14">
            <v>0.54</v>
          </cell>
          <cell r="G14">
            <v>0.21</v>
          </cell>
          <cell r="H14">
            <v>0.6</v>
          </cell>
          <cell r="I14">
            <v>127</v>
          </cell>
          <cell r="J14">
            <v>12.480345911949685</v>
          </cell>
          <cell r="K14">
            <v>192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Generator</v>
          </cell>
          <cell r="C15" t="str">
            <v>%</v>
          </cell>
          <cell r="D15">
            <v>0.23316136939653051</v>
          </cell>
          <cell r="E15">
            <v>0.36</v>
          </cell>
          <cell r="F15">
            <v>0.69</v>
          </cell>
          <cell r="G15">
            <v>0.93</v>
          </cell>
          <cell r="H15">
            <v>0.3</v>
          </cell>
          <cell r="I15">
            <v>128.80000000000001</v>
          </cell>
          <cell r="J15">
            <v>11.592115921159214</v>
          </cell>
          <cell r="K15">
            <v>196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Electrical</v>
          </cell>
          <cell r="C16" t="str">
            <v>%</v>
          </cell>
          <cell r="D16">
            <v>0.46916617012716505</v>
          </cell>
          <cell r="E16">
            <v>0.28000000000000003</v>
          </cell>
          <cell r="F16">
            <v>0.28999999999999998</v>
          </cell>
          <cell r="G16">
            <v>1.78</v>
          </cell>
          <cell r="H16">
            <v>0.8</v>
          </cell>
          <cell r="I16">
            <v>132.66300000000001</v>
          </cell>
          <cell r="J16">
            <v>11.803283064193247</v>
          </cell>
          <cell r="K16">
            <v>190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Coal related (Quality ,Quantity ,Handling ,wet coal)</v>
          </cell>
          <cell r="C17" t="str">
            <v>%</v>
          </cell>
          <cell r="D17">
            <v>3.0365300291812445</v>
          </cell>
          <cell r="E17">
            <v>0.33</v>
          </cell>
          <cell r="F17">
            <v>0.12</v>
          </cell>
          <cell r="G17">
            <v>0.47</v>
          </cell>
          <cell r="H17">
            <v>5.8</v>
          </cell>
          <cell r="I17">
            <v>98.7</v>
          </cell>
          <cell r="J17">
            <v>11.927636587753327</v>
          </cell>
          <cell r="K17">
            <v>188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Others</v>
          </cell>
          <cell r="C18" t="str">
            <v>%</v>
          </cell>
          <cell r="D18">
            <v>2.2070544258220908</v>
          </cell>
          <cell r="E18">
            <v>3.85</v>
          </cell>
          <cell r="F18">
            <v>1.23</v>
          </cell>
          <cell r="G18">
            <v>1</v>
          </cell>
          <cell r="H18">
            <v>0.5</v>
          </cell>
          <cell r="I18">
            <v>123.9</v>
          </cell>
          <cell r="J18">
            <v>12.5</v>
          </cell>
          <cell r="K18">
            <v>172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 xml:space="preserve">Planned  Outage         Rate          </v>
          </cell>
          <cell r="C19" t="str">
            <v>MU</v>
          </cell>
          <cell r="D19">
            <v>3672.14</v>
          </cell>
          <cell r="E19">
            <v>3192.88</v>
          </cell>
          <cell r="F19">
            <v>3765.67</v>
          </cell>
          <cell r="G19">
            <v>2144.02</v>
          </cell>
          <cell r="H19">
            <v>3421.66</v>
          </cell>
          <cell r="I19">
            <v>107.73</v>
          </cell>
          <cell r="J19">
            <v>12.12</v>
          </cell>
          <cell r="K19">
            <v>180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</v>
          </cell>
          <cell r="C20" t="str">
            <v>No</v>
          </cell>
          <cell r="D20">
            <v>18</v>
          </cell>
          <cell r="E20">
            <v>23</v>
          </cell>
          <cell r="F20">
            <v>20</v>
          </cell>
          <cell r="G20">
            <v>24</v>
          </cell>
          <cell r="H20">
            <v>23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b</v>
          </cell>
          <cell r="B21" t="str">
            <v xml:space="preserve">                                                       **</v>
          </cell>
          <cell r="C21" t="str">
            <v>%</v>
          </cell>
          <cell r="D21">
            <v>16</v>
          </cell>
          <cell r="E21">
            <v>13.59</v>
          </cell>
          <cell r="F21">
            <v>16.079999999999998</v>
          </cell>
          <cell r="G21">
            <v>12.209376208374712</v>
          </cell>
          <cell r="H21">
            <v>12.6</v>
          </cell>
          <cell r="I21" t="str">
            <v/>
          </cell>
          <cell r="J21">
            <v>0</v>
          </cell>
          <cell r="K21">
            <v>212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 xml:space="preserve">Forced   Outage   </v>
          </cell>
          <cell r="C22" t="str">
            <v>MU</v>
          </cell>
          <cell r="D22">
            <v>4054.2</v>
          </cell>
          <cell r="E22">
            <v>3528.19</v>
          </cell>
          <cell r="F22">
            <v>2780.85</v>
          </cell>
          <cell r="G22">
            <v>3161.67</v>
          </cell>
          <cell r="H22">
            <v>3281.99</v>
          </cell>
          <cell r="I22">
            <v>114</v>
          </cell>
          <cell r="J22">
            <v>9.5494182393888369</v>
          </cell>
          <cell r="K22">
            <v>224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 t="str">
            <v>No</v>
          </cell>
          <cell r="D23">
            <v>838</v>
          </cell>
          <cell r="E23">
            <v>793</v>
          </cell>
          <cell r="F23">
            <v>756</v>
          </cell>
          <cell r="G23">
            <v>935</v>
          </cell>
          <cell r="H23">
            <v>1031</v>
          </cell>
          <cell r="I23">
            <v>113</v>
          </cell>
          <cell r="J23">
            <v>9.9372108975148166</v>
          </cell>
          <cell r="K23">
            <v>215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 xml:space="preserve">                                                      **</v>
          </cell>
          <cell r="C24" t="str">
            <v>%</v>
          </cell>
          <cell r="D24">
            <v>17.079999999999998</v>
          </cell>
          <cell r="E24">
            <v>15.01</v>
          </cell>
          <cell r="F24">
            <v>11.88</v>
          </cell>
          <cell r="G24">
            <v>12.35</v>
          </cell>
          <cell r="H24">
            <v>12.08</v>
          </cell>
          <cell r="I24">
            <v>93.49</v>
          </cell>
          <cell r="J24">
            <v>10.99106513049612</v>
          </cell>
          <cell r="K24">
            <v>218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Boiler Tube Leakages</v>
          </cell>
          <cell r="C25" t="str">
            <v>MU</v>
          </cell>
          <cell r="D25">
            <v>1507</v>
          </cell>
          <cell r="E25">
            <v>1373.19</v>
          </cell>
          <cell r="F25">
            <v>1286</v>
          </cell>
          <cell r="G25">
            <v>1722</v>
          </cell>
          <cell r="H25">
            <v>2009.66</v>
          </cell>
          <cell r="I25">
            <v>93.94</v>
          </cell>
          <cell r="J25">
            <v>10.841941254544405</v>
          </cell>
          <cell r="K25">
            <v>220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 t="str">
            <v>No</v>
          </cell>
          <cell r="D26">
            <v>167</v>
          </cell>
          <cell r="E26">
            <v>188</v>
          </cell>
          <cell r="F26">
            <v>192</v>
          </cell>
          <cell r="G26">
            <v>240</v>
          </cell>
          <cell r="H26">
            <v>273</v>
          </cell>
          <cell r="I26">
            <v>106.832292</v>
          </cell>
          <cell r="J26">
            <v>10.580209698168929</v>
          </cell>
          <cell r="K26">
            <v>216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 t="str">
            <v>%</v>
          </cell>
          <cell r="D27">
            <v>6.3955985380519014</v>
          </cell>
          <cell r="E27">
            <v>5.829559290259148</v>
          </cell>
          <cell r="F27">
            <v>5.4781122578512509</v>
          </cell>
          <cell r="G27">
            <v>6.4055165111673595</v>
          </cell>
          <cell r="H27">
            <v>7.398106058932755</v>
          </cell>
          <cell r="I27">
            <v>121.3</v>
          </cell>
          <cell r="J27">
            <v>10.99728014505893</v>
          </cell>
          <cell r="K27">
            <v>217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Total          Coal           Consumption</v>
          </cell>
          <cell r="C28" t="str">
            <v>1000MT</v>
          </cell>
          <cell r="D28">
            <v>9628</v>
          </cell>
          <cell r="E28">
            <v>10365</v>
          </cell>
          <cell r="F28">
            <v>10889.111999999999</v>
          </cell>
          <cell r="G28">
            <v>12127.994971999999</v>
          </cell>
          <cell r="H28">
            <v>13030.226000000001</v>
          </cell>
          <cell r="I28">
            <v>119.5</v>
          </cell>
          <cell r="J28">
            <v>10.722296994167788</v>
          </cell>
          <cell r="K28">
            <v>214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 xml:space="preserve">COST OF  Coal consumed @ Rs 800 /MT </v>
          </cell>
          <cell r="C29" t="str">
            <v>Cr Rs.</v>
          </cell>
          <cell r="D29">
            <v>770.24</v>
          </cell>
          <cell r="E29">
            <v>829.2</v>
          </cell>
          <cell r="F29">
            <v>871.12896000000001</v>
          </cell>
          <cell r="G29">
            <v>970.23959775999992</v>
          </cell>
          <cell r="H29">
            <v>1042.4180799999999</v>
          </cell>
          <cell r="I29">
            <v>130.69999999999999</v>
          </cell>
          <cell r="J29">
            <v>10.363967964475457</v>
          </cell>
          <cell r="K29">
            <v>217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Specific    Coal           Consumption</v>
          </cell>
          <cell r="C30" t="str">
            <v>Kg/Kwh</v>
          </cell>
          <cell r="D30">
            <v>0.83</v>
          </cell>
          <cell r="E30">
            <v>0.8</v>
          </cell>
          <cell r="F30">
            <v>0.81679632209152919</v>
          </cell>
          <cell r="G30">
            <v>0.82050145151015585</v>
          </cell>
          <cell r="H30">
            <v>0.81</v>
          </cell>
          <cell r="I30">
            <v>139.19800000000001</v>
          </cell>
          <cell r="J30">
            <v>10.294415643003468</v>
          </cell>
          <cell r="K30">
            <v>213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Total          Fuel Oil     Consumption</v>
          </cell>
          <cell r="C31" t="str">
            <v>1000KL</v>
          </cell>
          <cell r="D31">
            <v>147</v>
          </cell>
          <cell r="E31">
            <v>178</v>
          </cell>
          <cell r="F31">
            <v>144.66900000000001</v>
          </cell>
          <cell r="G31">
            <v>185.24459685843499</v>
          </cell>
          <cell r="H31">
            <v>124.101</v>
          </cell>
          <cell r="I31">
            <v>104.9</v>
          </cell>
          <cell r="J31">
            <v>10.818224944826023</v>
          </cell>
          <cell r="K31">
            <v>205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COST OF  Fuel oil consumed  @ Rs 7500 per MT</v>
          </cell>
          <cell r="C32" t="str">
            <v>Cr Rs.</v>
          </cell>
          <cell r="D32">
            <v>110.25</v>
          </cell>
          <cell r="E32">
            <v>133.5</v>
          </cell>
          <cell r="F32">
            <v>108.50174999999999</v>
          </cell>
          <cell r="G32">
            <v>138.93344764382627</v>
          </cell>
          <cell r="H32">
            <v>93.075749999999999</v>
          </cell>
          <cell r="I32">
            <v>136.1</v>
          </cell>
          <cell r="J32">
            <v>10.1</v>
          </cell>
          <cell r="K32">
            <v>208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 xml:space="preserve">Specific    Fuel Oil      Consumption </v>
          </cell>
          <cell r="C33" t="str">
            <v>ml/Kwh</v>
          </cell>
          <cell r="D33">
            <v>12.72</v>
          </cell>
          <cell r="E33">
            <v>14.43</v>
          </cell>
          <cell r="F33">
            <v>10.851675244102497</v>
          </cell>
          <cell r="G33">
            <v>12.532447528026529</v>
          </cell>
          <cell r="H33">
            <v>7.72</v>
          </cell>
          <cell r="I33">
            <v>128.52000000000001</v>
          </cell>
          <cell r="J33">
            <v>9.93</v>
          </cell>
          <cell r="K33">
            <v>206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>
            <v>15</v>
          </cell>
          <cell r="B34" t="str">
            <v>Cost of  Fuels  per  Kwh  Generated</v>
          </cell>
          <cell r="C34" t="str">
            <v>Paise</v>
          </cell>
          <cell r="D34">
            <v>76.035931163600438</v>
          </cell>
          <cell r="E34">
            <v>77.868189465510554</v>
          </cell>
          <cell r="F34">
            <v>73.482462200399212</v>
          </cell>
          <cell r="G34">
            <v>75.039451766832357</v>
          </cell>
          <cell r="H34">
            <v>70.653294838330311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>
            <v>16</v>
          </cell>
          <cell r="B35" t="str">
            <v>Thermal  Auxiliary Consumption   Total</v>
          </cell>
          <cell r="C35" t="str">
            <v>MU</v>
          </cell>
          <cell r="D35">
            <v>1235.3499999999999</v>
          </cell>
          <cell r="E35">
            <v>1288.0999999999999</v>
          </cell>
          <cell r="F35">
            <v>1394.5</v>
          </cell>
          <cell r="G35">
            <v>1558.7317929999999</v>
          </cell>
          <cell r="H35">
            <v>1648.2</v>
          </cell>
          <cell r="I35">
            <v>0</v>
          </cell>
          <cell r="J35">
            <v>0</v>
          </cell>
          <cell r="K35" t="str">
            <v/>
          </cell>
          <cell r="L35" t="str">
            <v/>
          </cell>
          <cell r="M35" t="str">
            <v/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Thermal  Auxiliary Consumption   Percentage</v>
          </cell>
          <cell r="C36" t="str">
            <v>%</v>
          </cell>
          <cell r="D36">
            <v>10.67</v>
          </cell>
          <cell r="E36">
            <v>10.4</v>
          </cell>
          <cell r="F36">
            <v>10.449094587326698</v>
          </cell>
          <cell r="G36">
            <v>10.545367982294113</v>
          </cell>
          <cell r="H36">
            <v>10.255516804748822</v>
          </cell>
          <cell r="I36">
            <v>233</v>
          </cell>
          <cell r="J36">
            <v>10.171652085843506</v>
          </cell>
          <cell r="K36" t="str">
            <v/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Cost of  Fuels  per  Kwh  sent out</v>
          </cell>
          <cell r="C37" t="str">
            <v>Paise</v>
          </cell>
          <cell r="D37">
            <v>85.116152725536196</v>
          </cell>
          <cell r="E37">
            <v>86.924723027331581</v>
          </cell>
          <cell r="F37">
            <v>82.066811650173122</v>
          </cell>
          <cell r="G37">
            <v>83.885484825402543</v>
          </cell>
          <cell r="H37">
            <v>78.727173328988457</v>
          </cell>
          <cell r="I37">
            <v>239</v>
          </cell>
          <cell r="J37">
            <v>11.081282832357346</v>
          </cell>
          <cell r="K37" t="str">
            <v/>
          </cell>
          <cell r="L37">
            <v>140564</v>
          </cell>
          <cell r="M37">
            <v>1960713</v>
          </cell>
          <cell r="N37">
            <v>2050937</v>
          </cell>
          <cell r="O37">
            <v>0.9509210447006895</v>
          </cell>
          <cell r="P37">
            <v>19666</v>
          </cell>
          <cell r="Q37">
            <v>9.1181802586250864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  <cell r="I38">
            <v>185.32999999999998</v>
          </cell>
          <cell r="J38">
            <v>12.573611224185187</v>
          </cell>
          <cell r="K38" t="str">
            <v/>
          </cell>
          <cell r="L38">
            <v>106295</v>
          </cell>
          <cell r="M38">
            <v>1485028</v>
          </cell>
          <cell r="N38">
            <v>1448019</v>
          </cell>
          <cell r="O38">
            <v>0.98240047219734594</v>
          </cell>
          <cell r="P38">
            <v>20237</v>
          </cell>
          <cell r="Q38">
            <v>13.729680588347037</v>
          </cell>
        </row>
        <row r="39">
          <cell r="A39">
            <v>1</v>
          </cell>
          <cell r="B39" t="str">
            <v>In 1994-95 &amp;1999-2000specific oil consumption is more due to stablisation of both units of Sanjay Gandhi thermal Power Station.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  <cell r="I39">
            <v>198.07</v>
          </cell>
          <cell r="J39">
            <v>12.439941967454041</v>
          </cell>
          <cell r="K39" t="str">
            <v/>
          </cell>
          <cell r="L39">
            <v>138478</v>
          </cell>
          <cell r="M39">
            <v>1460489</v>
          </cell>
          <cell r="N39">
            <v>1582526</v>
          </cell>
          <cell r="O39">
            <v>0.99391788771581635</v>
          </cell>
          <cell r="P39">
            <v>21352</v>
          </cell>
          <cell r="Q39">
            <v>13.410291356039718</v>
          </cell>
        </row>
        <row r="40">
          <cell r="A40">
            <v>2</v>
          </cell>
          <cell r="B40" t="str">
            <v xml:space="preserve"> Heavy and unprcedented rains all over resulting in wet coal problems in thermal stations.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  <cell r="I40">
            <v>209.68964199999999</v>
          </cell>
          <cell r="J40">
            <v>12.079334791527572</v>
          </cell>
          <cell r="K40" t="str">
            <v/>
          </cell>
          <cell r="L40">
            <v>55118</v>
          </cell>
          <cell r="M40">
            <v>1778517</v>
          </cell>
          <cell r="N40">
            <v>1780809</v>
          </cell>
          <cell r="O40">
            <v>1.0258488643309061</v>
          </cell>
          <cell r="P40">
            <v>16460.55</v>
          </cell>
          <cell r="Q40">
            <v>9.482227753656959</v>
          </cell>
        </row>
        <row r="41">
          <cell r="A41">
            <v>3</v>
          </cell>
          <cell r="B41" t="str">
            <v>Considering SGTPS # 1 wef :  01.01.95  , # 2 wef : 01.04.95 ,.# 3 w.e.f : 01.09.99&amp; # 4 w.e.f : 01.04.2000.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  <cell r="I41">
            <v>232.39999999999998</v>
          </cell>
          <cell r="J41">
            <v>12.230935213936107</v>
          </cell>
          <cell r="K41">
            <v>390</v>
          </cell>
          <cell r="L41">
            <v>55519</v>
          </cell>
          <cell r="M41">
            <v>1906808</v>
          </cell>
          <cell r="N41">
            <v>1957923</v>
          </cell>
          <cell r="O41">
            <v>1.0304315562338824</v>
          </cell>
          <cell r="P41">
            <v>29594</v>
          </cell>
          <cell r="Q41">
            <v>15.57496973843482</v>
          </cell>
        </row>
        <row r="42">
          <cell r="A42">
            <v>4</v>
          </cell>
          <cell r="B42" t="str">
            <v>Considering  Cost of Coal &amp; Fuel oil same for all the  years for comparision purpose .                                         .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  <cell r="I42">
            <v>246.5</v>
          </cell>
          <cell r="J42">
            <v>11.561371417850946</v>
          </cell>
          <cell r="K42">
            <v>393</v>
          </cell>
          <cell r="L42">
            <v>66859</v>
          </cell>
          <cell r="M42">
            <v>1965681</v>
          </cell>
          <cell r="N42">
            <v>2204319</v>
          </cell>
          <cell r="O42">
            <v>1.0338722386379626</v>
          </cell>
          <cell r="P42">
            <v>16164</v>
          </cell>
          <cell r="Q42">
            <v>7.581257914731955</v>
          </cell>
        </row>
        <row r="43">
          <cell r="A43">
            <v>5</v>
          </cell>
          <cell r="B43" t="str">
            <v>Totals  may  not  tally  due  to  rounding  off.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  <cell r="I43">
            <v>259.5</v>
          </cell>
          <cell r="J43">
            <v>10.939212545316584</v>
          </cell>
          <cell r="K43">
            <v>426</v>
          </cell>
          <cell r="L43">
            <v>76639</v>
          </cell>
          <cell r="M43">
            <v>2274395</v>
          </cell>
          <cell r="N43">
            <v>2313991</v>
          </cell>
          <cell r="O43">
            <v>0.97546201837956326</v>
          </cell>
          <cell r="P43">
            <v>13861</v>
          </cell>
          <cell r="Q43">
            <v>5.8430992327796982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  <cell r="I44">
            <v>271.86099999999999</v>
          </cell>
          <cell r="J44">
            <v>10.97931441125632</v>
          </cell>
          <cell r="K44">
            <v>395</v>
          </cell>
          <cell r="L44">
            <v>22006</v>
          </cell>
          <cell r="M44">
            <v>2264444</v>
          </cell>
          <cell r="N44">
            <v>2202073</v>
          </cell>
          <cell r="O44">
            <v>0.8893240230683489</v>
          </cell>
          <cell r="P44">
            <v>12105</v>
          </cell>
          <cell r="Q44">
            <v>4.8886968321406075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  <cell r="I45">
            <v>203.60000000000002</v>
          </cell>
          <cell r="J45">
            <v>11.329048771666251</v>
          </cell>
          <cell r="K45">
            <v>392</v>
          </cell>
          <cell r="L45">
            <v>82281</v>
          </cell>
          <cell r="M45">
            <v>1607171</v>
          </cell>
          <cell r="N45">
            <v>1612964</v>
          </cell>
          <cell r="O45">
            <v>0.89751217205019063</v>
          </cell>
          <cell r="P45">
            <v>7656</v>
          </cell>
          <cell r="Q45">
            <v>4.2600784575577997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  <cell r="I46">
            <v>260</v>
          </cell>
          <cell r="J46">
            <v>11.107788268466699</v>
          </cell>
          <cell r="K46">
            <v>395</v>
          </cell>
          <cell r="L46">
            <v>69143</v>
          </cell>
          <cell r="M46">
            <v>2183603</v>
          </cell>
          <cell r="N46">
            <v>2158056</v>
          </cell>
          <cell r="O46">
            <v>0.92</v>
          </cell>
          <cell r="P46">
            <v>9893</v>
          </cell>
          <cell r="Q46">
            <v>4.2300000000000004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  <cell r="I47">
            <v>236.25</v>
          </cell>
          <cell r="J47">
            <v>10.82</v>
          </cell>
          <cell r="K47">
            <v>379</v>
          </cell>
          <cell r="L47">
            <v>90525</v>
          </cell>
          <cell r="M47">
            <v>1943564</v>
          </cell>
          <cell r="N47">
            <v>2004726</v>
          </cell>
          <cell r="O47">
            <v>0.91800000000000004</v>
          </cell>
          <cell r="P47">
            <v>8579</v>
          </cell>
          <cell r="Q47">
            <v>3.93</v>
          </cell>
        </row>
        <row r="48">
          <cell r="A48" t="str">
            <v xml:space="preserve"> </v>
          </cell>
          <cell r="B48" t="str">
            <v>P A R T I C U L A R S</v>
          </cell>
          <cell r="D48" t="str">
            <v>96-97</v>
          </cell>
          <cell r="E48" t="str">
            <v>97-98</v>
          </cell>
          <cell r="F48" t="str">
            <v>98-99</v>
          </cell>
          <cell r="G48" t="str">
            <v>99-00</v>
          </cell>
          <cell r="H48" t="str">
            <v>00-01</v>
          </cell>
          <cell r="I48">
            <v>246.2422</v>
          </cell>
          <cell r="J48">
            <v>11.035072799341171</v>
          </cell>
          <cell r="K48">
            <v>397.4</v>
          </cell>
          <cell r="L48">
            <v>68118.8</v>
          </cell>
          <cell r="M48">
            <v>2054635.4</v>
          </cell>
          <cell r="N48">
            <v>2058362</v>
          </cell>
          <cell r="O48">
            <v>0.92005964269962059</v>
          </cell>
          <cell r="P48">
            <v>10418.799999999999</v>
          </cell>
          <cell r="Q48">
            <v>4.6303749044956213</v>
          </cell>
        </row>
        <row r="49">
          <cell r="A49">
            <v>1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>
            <v>2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>
            <v>3</v>
          </cell>
          <cell r="B51" t="str">
            <v>ACHIEVEMENT Percentage of ( 2 )</v>
          </cell>
          <cell r="C51" t="str">
            <v>%</v>
          </cell>
          <cell r="D51">
            <v>99.510147492625364</v>
          </cell>
          <cell r="E51">
            <v>104.45755813953488</v>
          </cell>
          <cell r="F51">
            <v>105.5508</v>
          </cell>
          <cell r="G51">
            <v>105.97801157285637</v>
          </cell>
          <cell r="H51">
            <v>93.393824336688013</v>
          </cell>
          <cell r="I51" t="str">
            <v>AUXILIARY CONSUMPTION</v>
          </cell>
          <cell r="K51" t="str">
            <v>MAXIMUM DEMAND</v>
          </cell>
          <cell r="L51" t="str">
            <v>COAL IN MT</v>
          </cell>
          <cell r="N51" t="str">
            <v>COAL CONSUMED</v>
          </cell>
          <cell r="P51" t="str">
            <v>FUEL OIL CONSUMPTION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%</v>
          </cell>
          <cell r="D52">
            <v>62.26</v>
          </cell>
          <cell r="E52">
            <v>66.319999999999993</v>
          </cell>
          <cell r="F52">
            <v>68.180000000000007</v>
          </cell>
          <cell r="G52">
            <v>69.42</v>
          </cell>
          <cell r="H52">
            <v>66.349999999999994</v>
          </cell>
          <cell r="I52" t="str">
            <v>MKwh</v>
          </cell>
          <cell r="J52" t="str">
            <v>%</v>
          </cell>
          <cell r="K52" t="str">
            <v>MW</v>
          </cell>
          <cell r="L52" t="str">
            <v>OP.STOCK</v>
          </cell>
          <cell r="M52" t="str">
            <v>RECIEPT</v>
          </cell>
          <cell r="N52" t="str">
            <v>MT</v>
          </cell>
          <cell r="O52" t="str">
            <v>Kg/kWH</v>
          </cell>
          <cell r="P52" t="str">
            <v>KL</v>
          </cell>
          <cell r="Q52" t="str">
            <v>ml/KWH</v>
          </cell>
        </row>
        <row r="53">
          <cell r="A53">
            <v>5</v>
          </cell>
          <cell r="B53" t="str">
            <v>Plant    Availibility   Factor              **</v>
          </cell>
          <cell r="C53" t="str">
            <v>%</v>
          </cell>
          <cell r="D53">
            <v>74.900000000000006</v>
          </cell>
          <cell r="E53">
            <v>76.290000000000006</v>
          </cell>
          <cell r="F53">
            <v>77.22</v>
          </cell>
          <cell r="G53">
            <v>79.09</v>
          </cell>
          <cell r="H53">
            <v>77.67</v>
          </cell>
          <cell r="I53" t="str">
            <v/>
          </cell>
          <cell r="J53">
            <v>0</v>
          </cell>
          <cell r="K53">
            <v>420</v>
          </cell>
          <cell r="N53">
            <v>1641352</v>
          </cell>
          <cell r="O53">
            <v>0.79512466876910481</v>
          </cell>
          <cell r="P53">
            <v>8572</v>
          </cell>
          <cell r="Q53">
            <v>4.1525575627219311</v>
          </cell>
        </row>
        <row r="54">
          <cell r="A54">
            <v>6</v>
          </cell>
          <cell r="B54" t="str">
            <v>Partial  Unavailability Factor         **</v>
          </cell>
          <cell r="C54" t="str">
            <v>%</v>
          </cell>
          <cell r="D54">
            <v>12.64</v>
          </cell>
          <cell r="E54">
            <v>9.9700000000000006</v>
          </cell>
          <cell r="F54">
            <v>9.0399999999999991</v>
          </cell>
          <cell r="G54">
            <v>9.67</v>
          </cell>
          <cell r="H54">
            <v>11.32</v>
          </cell>
          <cell r="I54">
            <v>205</v>
          </cell>
          <cell r="J54">
            <v>8.6503730209634409</v>
          </cell>
          <cell r="K54">
            <v>430</v>
          </cell>
          <cell r="N54">
            <v>1805424</v>
          </cell>
          <cell r="O54">
            <v>0.76183371029267799</v>
          </cell>
          <cell r="P54">
            <v>10037</v>
          </cell>
          <cell r="Q54">
            <v>4.2353070249468319</v>
          </cell>
        </row>
        <row r="55">
          <cell r="A55" t="str">
            <v>a</v>
          </cell>
          <cell r="B55" t="str">
            <v>Main Boiler</v>
          </cell>
          <cell r="C55" t="str">
            <v>%</v>
          </cell>
          <cell r="D55">
            <v>1.4</v>
          </cell>
          <cell r="E55">
            <v>1.17</v>
          </cell>
          <cell r="F55">
            <v>1.91</v>
          </cell>
          <cell r="G55">
            <v>2.62</v>
          </cell>
          <cell r="H55">
            <v>4061.5740000000001</v>
          </cell>
          <cell r="I55">
            <v>212.26</v>
          </cell>
          <cell r="J55">
            <v>9.2593723553686562</v>
          </cell>
          <cell r="K55">
            <v>435</v>
          </cell>
          <cell r="N55">
            <v>1619831</v>
          </cell>
          <cell r="O55">
            <v>0.70661539535330098</v>
          </cell>
          <cell r="P55">
            <v>11371</v>
          </cell>
          <cell r="Q55">
            <v>4.9603468883867423</v>
          </cell>
        </row>
        <row r="56">
          <cell r="A56" t="str">
            <v>b</v>
          </cell>
          <cell r="B56" t="str">
            <v>Boiler Auxiliaries(Mainly Mills)</v>
          </cell>
          <cell r="C56" t="str">
            <v>%</v>
          </cell>
          <cell r="D56">
            <v>4.9000000000000004</v>
          </cell>
          <cell r="E56">
            <v>3.07</v>
          </cell>
          <cell r="F56">
            <v>1.57</v>
          </cell>
          <cell r="G56">
            <v>1.89</v>
          </cell>
          <cell r="H56">
            <v>25</v>
          </cell>
          <cell r="I56">
            <v>255</v>
          </cell>
          <cell r="J56">
            <v>9.7792197333149247</v>
          </cell>
          <cell r="K56">
            <v>415</v>
          </cell>
          <cell r="N56">
            <v>1954298</v>
          </cell>
          <cell r="O56">
            <v>0.74947096338736829</v>
          </cell>
          <cell r="P56">
            <v>14148</v>
          </cell>
          <cell r="Q56">
            <v>5.4257412073309625</v>
          </cell>
        </row>
        <row r="57">
          <cell r="A57" t="str">
            <v>c</v>
          </cell>
          <cell r="B57" t="str">
            <v>Turbine</v>
          </cell>
          <cell r="C57" t="str">
            <v>%</v>
          </cell>
          <cell r="D57">
            <v>1.1000000000000001</v>
          </cell>
          <cell r="E57">
            <v>0.98</v>
          </cell>
          <cell r="F57">
            <v>1.42</v>
          </cell>
          <cell r="G57">
            <v>1.06</v>
          </cell>
          <cell r="H57">
            <v>13.2</v>
          </cell>
          <cell r="I57">
            <v>224.43</v>
          </cell>
          <cell r="J57">
            <v>9.3276587962943722</v>
          </cell>
          <cell r="K57">
            <v>425</v>
          </cell>
          <cell r="N57">
            <v>1700511</v>
          </cell>
          <cell r="O57">
            <v>0.70675873935504785</v>
          </cell>
          <cell r="P57">
            <v>12383</v>
          </cell>
          <cell r="Q57">
            <v>5.1465668081144766</v>
          </cell>
        </row>
        <row r="58">
          <cell r="A58" t="str">
            <v>d</v>
          </cell>
          <cell r="B58" t="str">
            <v>Turbine Auxiliaries</v>
          </cell>
          <cell r="C58" t="str">
            <v>%</v>
          </cell>
          <cell r="D58">
            <v>0.9</v>
          </cell>
          <cell r="E58">
            <v>0.49</v>
          </cell>
          <cell r="F58">
            <v>0.42</v>
          </cell>
          <cell r="G58">
            <v>0.63</v>
          </cell>
          <cell r="H58">
            <v>2808.83</v>
          </cell>
          <cell r="I58">
            <v>254.25299999999999</v>
          </cell>
          <cell r="J58">
            <v>10.150225557906502</v>
          </cell>
          <cell r="K58">
            <v>440</v>
          </cell>
          <cell r="N58">
            <v>1734277</v>
          </cell>
          <cell r="O58">
            <v>0.69235378657830648</v>
          </cell>
          <cell r="P58">
            <v>10457.49</v>
          </cell>
          <cell r="Q58">
            <v>4.1748133658030255</v>
          </cell>
        </row>
        <row r="59">
          <cell r="A59" t="str">
            <v>e</v>
          </cell>
          <cell r="B59" t="str">
            <v>Generator</v>
          </cell>
          <cell r="C59" t="str">
            <v>%</v>
          </cell>
          <cell r="D59">
            <v>0.3</v>
          </cell>
          <cell r="E59">
            <v>0.27</v>
          </cell>
          <cell r="F59">
            <v>0.2</v>
          </cell>
          <cell r="G59">
            <v>0.48</v>
          </cell>
          <cell r="H59">
            <v>669</v>
          </cell>
          <cell r="I59">
            <v>253</v>
          </cell>
          <cell r="J59">
            <v>10.616869492236676</v>
          </cell>
          <cell r="K59">
            <v>420</v>
          </cell>
          <cell r="N59">
            <v>1601918</v>
          </cell>
          <cell r="O59">
            <v>0.6722274443978179</v>
          </cell>
          <cell r="P59">
            <v>12273</v>
          </cell>
          <cell r="Q59">
            <v>5.150230801510701</v>
          </cell>
        </row>
        <row r="60">
          <cell r="A60" t="str">
            <v>f</v>
          </cell>
          <cell r="B60" t="str">
            <v>Electrical</v>
          </cell>
          <cell r="C60" t="str">
            <v>%</v>
          </cell>
          <cell r="D60">
            <v>0.8</v>
          </cell>
          <cell r="E60">
            <v>1.96</v>
          </cell>
          <cell r="F60">
            <v>2.1</v>
          </cell>
          <cell r="G60">
            <v>0.81</v>
          </cell>
          <cell r="H60">
            <v>9.1300000000000008</v>
          </cell>
          <cell r="I60">
            <v>267.8</v>
          </cell>
          <cell r="J60">
            <v>10.159332321699544</v>
          </cell>
          <cell r="K60">
            <v>420</v>
          </cell>
          <cell r="N60">
            <v>1807464</v>
          </cell>
          <cell r="O60">
            <v>0.68568437025796658</v>
          </cell>
          <cell r="P60">
            <v>8827</v>
          </cell>
          <cell r="Q60">
            <v>3.3486342943854326</v>
          </cell>
        </row>
        <row r="61">
          <cell r="A61" t="str">
            <v>g</v>
          </cell>
          <cell r="B61" t="str">
            <v>Coal related (Quality ,Quantity ,Handling ,wet coal)</v>
          </cell>
          <cell r="C61" t="str">
            <v>%</v>
          </cell>
          <cell r="D61">
            <v>3.3</v>
          </cell>
          <cell r="E61">
            <v>2.4900000000000002</v>
          </cell>
          <cell r="F61">
            <v>1.19</v>
          </cell>
          <cell r="G61">
            <v>1.6</v>
          </cell>
          <cell r="H61">
            <v>1426.91</v>
          </cell>
          <cell r="I61">
            <v>250.7</v>
          </cell>
          <cell r="J61">
            <v>9.2423963133640559</v>
          </cell>
          <cell r="K61">
            <v>440</v>
          </cell>
          <cell r="N61">
            <v>1843079</v>
          </cell>
          <cell r="O61">
            <v>0.67947612903225807</v>
          </cell>
          <cell r="P61">
            <v>9072</v>
          </cell>
          <cell r="Q61">
            <v>3.3445161290322583</v>
          </cell>
        </row>
        <row r="62">
          <cell r="A62" t="str">
            <v>h</v>
          </cell>
          <cell r="B62" t="str">
            <v>Others</v>
          </cell>
          <cell r="C62" t="str">
            <v>%</v>
          </cell>
          <cell r="D62">
            <v>0.1</v>
          </cell>
          <cell r="E62">
            <v>0</v>
          </cell>
          <cell r="F62">
            <v>0</v>
          </cell>
          <cell r="G62">
            <v>0.2</v>
          </cell>
          <cell r="H62">
            <v>157</v>
          </cell>
          <cell r="I62">
            <v>268.755</v>
          </cell>
          <cell r="J62">
            <v>9.7471765448307366</v>
          </cell>
          <cell r="K62">
            <v>435</v>
          </cell>
          <cell r="N62">
            <v>1910941</v>
          </cell>
          <cell r="O62">
            <v>0.69305796334041769</v>
          </cell>
          <cell r="P62">
            <v>6239</v>
          </cell>
          <cell r="Q62">
            <v>2.2627536032147857</v>
          </cell>
        </row>
        <row r="63">
          <cell r="A63">
            <v>7</v>
          </cell>
          <cell r="B63" t="str">
            <v xml:space="preserve">Planned  Outage         Rate          </v>
          </cell>
          <cell r="C63" t="str">
            <v>MU</v>
          </cell>
          <cell r="D63">
            <v>4231.29</v>
          </cell>
          <cell r="E63">
            <v>3432.3410099999996</v>
          </cell>
          <cell r="F63">
            <v>3544</v>
          </cell>
          <cell r="G63">
            <v>3784.7</v>
          </cell>
          <cell r="H63">
            <v>4061.5740000000001</v>
          </cell>
          <cell r="I63">
            <v>266.60000000000002</v>
          </cell>
          <cell r="J63">
            <v>9.7890543244781458</v>
          </cell>
          <cell r="K63">
            <v>430</v>
          </cell>
          <cell r="N63">
            <v>2064016</v>
          </cell>
          <cell r="O63">
            <v>0.75786814518349888</v>
          </cell>
          <cell r="P63">
            <v>5152</v>
          </cell>
          <cell r="Q63">
            <v>1.8917182250454387</v>
          </cell>
        </row>
        <row r="64">
          <cell r="A64" t="str">
            <v>a</v>
          </cell>
          <cell r="B64" t="str">
            <v>99-00</v>
          </cell>
          <cell r="C64" t="str">
            <v>No</v>
          </cell>
          <cell r="D64">
            <v>24</v>
          </cell>
          <cell r="E64">
            <v>24</v>
          </cell>
          <cell r="F64">
            <v>20</v>
          </cell>
          <cell r="G64">
            <v>24</v>
          </cell>
          <cell r="H64">
            <v>24</v>
          </cell>
          <cell r="I64">
            <v>260.7</v>
          </cell>
          <cell r="J64">
            <v>10</v>
          </cell>
          <cell r="K64">
            <v>420</v>
          </cell>
          <cell r="N64">
            <v>2054539</v>
          </cell>
          <cell r="O64">
            <v>0.79</v>
          </cell>
          <cell r="P64">
            <v>3915</v>
          </cell>
          <cell r="Q64">
            <v>1.5</v>
          </cell>
        </row>
        <row r="65">
          <cell r="A65" t="str">
            <v>b</v>
          </cell>
          <cell r="B65" t="str">
            <v xml:space="preserve">                                                       **</v>
          </cell>
          <cell r="C65" t="str">
            <v>%</v>
          </cell>
          <cell r="D65">
            <v>15.62</v>
          </cell>
          <cell r="E65">
            <v>12.67</v>
          </cell>
          <cell r="F65">
            <v>13.08</v>
          </cell>
          <cell r="G65">
            <v>13.05</v>
          </cell>
          <cell r="H65">
            <v>13.2</v>
          </cell>
          <cell r="I65">
            <v>267.75</v>
          </cell>
          <cell r="J65">
            <v>9.59</v>
          </cell>
          <cell r="K65">
            <v>420</v>
          </cell>
          <cell r="N65">
            <v>2056216</v>
          </cell>
          <cell r="O65">
            <v>0.73599999999999999</v>
          </cell>
          <cell r="P65">
            <v>3523</v>
          </cell>
          <cell r="Q65">
            <v>1.26</v>
          </cell>
        </row>
        <row r="66">
          <cell r="A66">
            <v>8</v>
          </cell>
          <cell r="B66" t="str">
            <v xml:space="preserve">Forced   Outage   </v>
          </cell>
          <cell r="C66" t="str">
            <v>MU</v>
          </cell>
          <cell r="D66">
            <v>2568.61</v>
          </cell>
          <cell r="E66">
            <v>2988.0600899999995</v>
          </cell>
          <cell r="F66">
            <v>2626.63</v>
          </cell>
          <cell r="G66">
            <v>2200.5</v>
          </cell>
          <cell r="H66">
            <v>4061.5740000000001</v>
          </cell>
          <cell r="I66">
            <v>262.90099999999995</v>
          </cell>
          <cell r="J66">
            <v>9.6737254365345873</v>
          </cell>
          <cell r="K66">
            <v>429</v>
          </cell>
          <cell r="L66">
            <v>0</v>
          </cell>
          <cell r="M66">
            <v>0</v>
          </cell>
          <cell r="N66">
            <v>1985758.2</v>
          </cell>
          <cell r="O66">
            <v>0.73128044751123489</v>
          </cell>
          <cell r="P66">
            <v>5580.2</v>
          </cell>
          <cell r="Q66">
            <v>2.0517975914584965</v>
          </cell>
        </row>
        <row r="67">
          <cell r="A67" t="str">
            <v>a</v>
          </cell>
          <cell r="B67" t="str">
            <v>88-89</v>
          </cell>
          <cell r="C67" t="str">
            <v>No</v>
          </cell>
          <cell r="D67">
            <v>679</v>
          </cell>
          <cell r="E67">
            <v>662</v>
          </cell>
          <cell r="F67">
            <v>618</v>
          </cell>
          <cell r="G67">
            <v>570</v>
          </cell>
          <cell r="H67">
            <v>669</v>
          </cell>
          <cell r="I67" t="str">
            <v/>
          </cell>
          <cell r="J67">
            <v>0</v>
          </cell>
          <cell r="K67">
            <v>405</v>
          </cell>
          <cell r="N67">
            <v>1243803</v>
          </cell>
          <cell r="O67">
            <v>0.79908707188425532</v>
          </cell>
          <cell r="P67">
            <v>10940</v>
          </cell>
          <cell r="Q67">
            <v>7.0284543182592047</v>
          </cell>
        </row>
        <row r="68">
          <cell r="A68" t="str">
            <v>b</v>
          </cell>
          <cell r="B68" t="str">
            <v xml:space="preserve">                                                      **</v>
          </cell>
          <cell r="C68" t="str">
            <v>%</v>
          </cell>
          <cell r="D68">
            <v>9.48</v>
          </cell>
          <cell r="E68">
            <v>11.03</v>
          </cell>
          <cell r="F68">
            <v>9.69</v>
          </cell>
          <cell r="G68">
            <v>7.84</v>
          </cell>
          <cell r="H68">
            <v>9.1300000000000008</v>
          </cell>
          <cell r="I68">
            <v>149</v>
          </cell>
          <cell r="J68">
            <v>8.8501882892407853</v>
          </cell>
          <cell r="K68">
            <v>420</v>
          </cell>
          <cell r="N68">
            <v>1297045</v>
          </cell>
          <cell r="O68">
            <v>0.77040889057841033</v>
          </cell>
          <cell r="P68">
            <v>6352</v>
          </cell>
          <cell r="Q68">
            <v>3.7729124841112394</v>
          </cell>
        </row>
        <row r="69">
          <cell r="A69" t="str">
            <v>c</v>
          </cell>
          <cell r="B69" t="str">
            <v>Boiler Tube Leakages</v>
          </cell>
          <cell r="C69" t="str">
            <v>MU</v>
          </cell>
          <cell r="D69">
            <v>1719</v>
          </cell>
          <cell r="E69">
            <v>1560.40128</v>
          </cell>
          <cell r="F69">
            <v>1408.83</v>
          </cell>
          <cell r="G69">
            <v>1466.97</v>
          </cell>
          <cell r="H69">
            <v>1426.91</v>
          </cell>
          <cell r="I69">
            <v>260.75</v>
          </cell>
          <cell r="J69">
            <v>9.4181854958137379</v>
          </cell>
          <cell r="K69">
            <v>420</v>
          </cell>
          <cell r="N69">
            <v>1963008</v>
          </cell>
          <cell r="O69">
            <v>0.70903062219621615</v>
          </cell>
          <cell r="P69">
            <v>7928</v>
          </cell>
          <cell r="Q69">
            <v>2.8635618259179796</v>
          </cell>
        </row>
        <row r="70">
          <cell r="A70" t="str">
            <v>d</v>
          </cell>
          <cell r="B70" t="str">
            <v>91-92</v>
          </cell>
          <cell r="C70" t="str">
            <v>No</v>
          </cell>
          <cell r="D70">
            <v>185</v>
          </cell>
          <cell r="E70">
            <v>197</v>
          </cell>
          <cell r="F70">
            <v>191</v>
          </cell>
          <cell r="G70">
            <v>184</v>
          </cell>
          <cell r="H70">
            <v>157</v>
          </cell>
          <cell r="I70">
            <v>189.16</v>
          </cell>
          <cell r="J70">
            <v>9.2642384527605142</v>
          </cell>
          <cell r="K70">
            <v>420</v>
          </cell>
          <cell r="N70">
            <v>1514144</v>
          </cell>
          <cell r="O70">
            <v>0.7415622260423248</v>
          </cell>
          <cell r="P70">
            <v>10879</v>
          </cell>
          <cell r="Q70">
            <v>5.3280635508343011</v>
          </cell>
        </row>
        <row r="71">
          <cell r="A71" t="str">
            <v>e</v>
          </cell>
          <cell r="B71" t="str">
            <v>92-93</v>
          </cell>
          <cell r="C71" t="str">
            <v>%</v>
          </cell>
          <cell r="D71">
            <v>6.34</v>
          </cell>
          <cell r="E71">
            <v>5.76</v>
          </cell>
          <cell r="F71">
            <v>5.2</v>
          </cell>
          <cell r="G71">
            <v>5.4</v>
          </cell>
          <cell r="H71">
            <v>4.6399999999999997</v>
          </cell>
          <cell r="I71">
            <v>229.96</v>
          </cell>
          <cell r="J71">
            <v>9.3963241723667323</v>
          </cell>
          <cell r="K71">
            <v>420</v>
          </cell>
          <cell r="N71">
            <v>1717518</v>
          </cell>
          <cell r="O71">
            <v>0.7017896982029469</v>
          </cell>
          <cell r="P71">
            <v>12666</v>
          </cell>
          <cell r="Q71">
            <v>5.1754149403025318</v>
          </cell>
        </row>
        <row r="72">
          <cell r="A72">
            <v>9</v>
          </cell>
          <cell r="B72" t="str">
            <v>Total          Coal           Consumption</v>
          </cell>
          <cell r="C72" t="str">
            <v>1000MT</v>
          </cell>
          <cell r="D72">
            <v>13482.3</v>
          </cell>
          <cell r="E72">
            <v>14265.226000000001</v>
          </cell>
          <cell r="F72">
            <v>14547.769</v>
          </cell>
          <cell r="G72">
            <v>15648.859</v>
          </cell>
          <cell r="H72">
            <v>16020.288</v>
          </cell>
          <cell r="I72">
            <v>241.17</v>
          </cell>
          <cell r="J72">
            <v>9.9037833709083287</v>
          </cell>
          <cell r="K72">
            <v>425</v>
          </cell>
          <cell r="N72">
            <v>1694854</v>
          </cell>
          <cell r="O72">
            <v>0.69600144550804266</v>
          </cell>
          <cell r="P72">
            <v>12366.135</v>
          </cell>
          <cell r="Q72">
            <v>5.0782237498614036</v>
          </cell>
        </row>
        <row r="73">
          <cell r="A73">
            <v>10</v>
          </cell>
          <cell r="B73" t="str">
            <v xml:space="preserve">COST OF  Coal consumed @ Rs 800 /MT </v>
          </cell>
          <cell r="C73" t="str">
            <v>Cr Rs.</v>
          </cell>
          <cell r="D73">
            <v>1078.5840000000001</v>
          </cell>
          <cell r="E73">
            <v>1141.2180800000001</v>
          </cell>
          <cell r="F73">
            <v>1163.82152</v>
          </cell>
          <cell r="G73">
            <v>1251.9087200000001</v>
          </cell>
          <cell r="H73">
            <v>1281.6230399999999</v>
          </cell>
          <cell r="I73">
            <v>207</v>
          </cell>
          <cell r="J73">
            <v>9.9903474903474905</v>
          </cell>
          <cell r="K73">
            <v>420</v>
          </cell>
          <cell r="N73">
            <v>1388587</v>
          </cell>
          <cell r="O73">
            <v>0.6701674710424711</v>
          </cell>
          <cell r="P73">
            <v>9236</v>
          </cell>
          <cell r="Q73">
            <v>4.4575289575289574</v>
          </cell>
        </row>
        <row r="74">
          <cell r="A74">
            <v>11</v>
          </cell>
          <cell r="B74" t="str">
            <v>Specific    Coal           Consumption</v>
          </cell>
          <cell r="C74" t="str">
            <v>Kg/Kwh</v>
          </cell>
          <cell r="D74">
            <v>0.8</v>
          </cell>
          <cell r="E74">
            <v>0.79</v>
          </cell>
          <cell r="F74">
            <v>0.79</v>
          </cell>
          <cell r="G74">
            <v>0.78</v>
          </cell>
          <cell r="H74">
            <v>0.78</v>
          </cell>
          <cell r="I74">
            <v>200</v>
          </cell>
          <cell r="J74">
            <v>9.8775187672856575</v>
          </cell>
          <cell r="K74">
            <v>420</v>
          </cell>
          <cell r="N74">
            <v>1377039</v>
          </cell>
          <cell r="O74">
            <v>0.68008642828921373</v>
          </cell>
          <cell r="P74">
            <v>6316</v>
          </cell>
          <cell r="Q74">
            <v>3.1193204267088106</v>
          </cell>
        </row>
        <row r="75">
          <cell r="A75">
            <v>12</v>
          </cell>
          <cell r="B75" t="str">
            <v>Total          Fuel Oil     Consumption</v>
          </cell>
          <cell r="C75" t="str">
            <v>1000KL</v>
          </cell>
          <cell r="D75">
            <v>86.83</v>
          </cell>
          <cell r="E75">
            <v>66.355000000000004</v>
          </cell>
          <cell r="F75">
            <v>51.347000000000001</v>
          </cell>
          <cell r="G75">
            <v>58.731999999999999</v>
          </cell>
          <cell r="H75">
            <v>65.579260000000005</v>
          </cell>
          <cell r="I75">
            <v>221.2</v>
          </cell>
          <cell r="J75">
            <v>10.051804053439971</v>
          </cell>
          <cell r="K75">
            <v>415</v>
          </cell>
          <cell r="N75">
            <v>1498328</v>
          </cell>
          <cell r="O75">
            <v>0.68087248932109423</v>
          </cell>
          <cell r="P75">
            <v>8360</v>
          </cell>
          <cell r="Q75">
            <v>3.7989639189312006</v>
          </cell>
        </row>
        <row r="76">
          <cell r="A76">
            <v>13</v>
          </cell>
          <cell r="B76" t="str">
            <v>COST OF  Fuel oil consumed  @ Rs 7500 per MT</v>
          </cell>
          <cell r="C76" t="str">
            <v>Cr Rs.</v>
          </cell>
          <cell r="D76">
            <v>65.122500000000002</v>
          </cell>
          <cell r="E76">
            <v>49.766250000000007</v>
          </cell>
          <cell r="F76">
            <v>38.510250000000006</v>
          </cell>
          <cell r="G76">
            <v>44.048999999999999</v>
          </cell>
          <cell r="H76">
            <v>49.184445000000004</v>
          </cell>
          <cell r="I76">
            <v>227.755</v>
          </cell>
          <cell r="J76">
            <v>10.015787436894229</v>
          </cell>
          <cell r="K76">
            <v>440</v>
          </cell>
          <cell r="N76">
            <v>1574060</v>
          </cell>
          <cell r="O76">
            <v>0.69221094478354939</v>
          </cell>
          <cell r="P76">
            <v>5914</v>
          </cell>
          <cell r="Q76">
            <v>2.6007493535506341</v>
          </cell>
        </row>
        <row r="77">
          <cell r="A77">
            <v>14</v>
          </cell>
          <cell r="B77" t="str">
            <v xml:space="preserve">Specific    Fuel Oil      Consumption </v>
          </cell>
          <cell r="C77" t="str">
            <v>ml/Kwh</v>
          </cell>
          <cell r="D77">
            <v>5.15</v>
          </cell>
          <cell r="E77">
            <v>3.69</v>
          </cell>
          <cell r="F77">
            <v>2.78</v>
          </cell>
          <cell r="G77">
            <v>2.29</v>
          </cell>
          <cell r="H77">
            <v>3.22</v>
          </cell>
          <cell r="I77">
            <v>265</v>
          </cell>
          <cell r="J77">
            <v>10.213048036011594</v>
          </cell>
          <cell r="K77">
            <v>420</v>
          </cell>
          <cell r="N77">
            <v>1991333</v>
          </cell>
          <cell r="O77">
            <v>0.76745583338471979</v>
          </cell>
          <cell r="P77">
            <v>3723</v>
          </cell>
          <cell r="Q77">
            <v>1.4348368995498553</v>
          </cell>
        </row>
        <row r="78">
          <cell r="A78">
            <v>15</v>
          </cell>
          <cell r="B78" t="str">
            <v>Cost of  Fuels  per  Kwh  Generated</v>
          </cell>
          <cell r="C78" t="str">
            <v>Paise</v>
          </cell>
          <cell r="D78">
            <v>67.807466308412231</v>
          </cell>
          <cell r="E78">
            <v>66.288429706067333</v>
          </cell>
          <cell r="F78">
            <v>65.091569719441793</v>
          </cell>
          <cell r="G78">
            <v>64.326948410685389</v>
          </cell>
          <cell r="H78">
            <v>65.184887114889449</v>
          </cell>
          <cell r="I78">
            <v>228</v>
          </cell>
          <cell r="J78">
            <v>9.5</v>
          </cell>
          <cell r="K78">
            <v>415</v>
          </cell>
          <cell r="N78">
            <v>1887370</v>
          </cell>
          <cell r="O78">
            <v>0.79</v>
          </cell>
          <cell r="P78">
            <v>3313</v>
          </cell>
          <cell r="Q78">
            <v>1.38</v>
          </cell>
        </row>
        <row r="79">
          <cell r="A79">
            <v>16</v>
          </cell>
          <cell r="B79" t="str">
            <v>Thermal  Auxiliary Consumption   Total</v>
          </cell>
          <cell r="C79" t="str">
            <v>MU</v>
          </cell>
          <cell r="D79">
            <v>1650.79</v>
          </cell>
          <cell r="E79">
            <v>1766.22</v>
          </cell>
          <cell r="F79">
            <v>1783.99</v>
          </cell>
          <cell r="G79">
            <v>1952.78</v>
          </cell>
          <cell r="H79">
            <v>1982.05</v>
          </cell>
          <cell r="I79">
            <v>216.61</v>
          </cell>
          <cell r="J79">
            <v>10.01</v>
          </cell>
          <cell r="K79">
            <v>410</v>
          </cell>
          <cell r="N79">
            <v>1588622</v>
          </cell>
          <cell r="O79">
            <v>0.73399999999999999</v>
          </cell>
          <cell r="P79">
            <v>3183</v>
          </cell>
          <cell r="Q79">
            <v>1.47</v>
          </cell>
        </row>
        <row r="80">
          <cell r="A80">
            <v>17</v>
          </cell>
          <cell r="B80" t="str">
            <v>Thermal  Auxiliary Consumption   Percentage</v>
          </cell>
          <cell r="C80" t="str">
            <v>%</v>
          </cell>
          <cell r="D80">
            <v>9.7871164767590138</v>
          </cell>
          <cell r="E80">
            <v>9.8305197949539984</v>
          </cell>
          <cell r="F80">
            <v>9.66</v>
          </cell>
          <cell r="G80">
            <v>9.69</v>
          </cell>
          <cell r="H80">
            <v>9.7100000000000009</v>
          </cell>
          <cell r="I80">
            <v>231.71300000000002</v>
          </cell>
          <cell r="J80">
            <v>9.9581279052691585</v>
          </cell>
          <cell r="K80">
            <v>420</v>
          </cell>
          <cell r="L80">
            <v>0</v>
          </cell>
          <cell r="M80">
            <v>0</v>
          </cell>
          <cell r="N80">
            <v>1707942.6</v>
          </cell>
          <cell r="O80">
            <v>0.73290785349787269</v>
          </cell>
          <cell r="P80">
            <v>4898.6000000000004</v>
          </cell>
          <cell r="Q80">
            <v>2.1369100344063381</v>
          </cell>
        </row>
        <row r="81">
          <cell r="A81">
            <v>18</v>
          </cell>
          <cell r="B81" t="str">
            <v>Cost of  Fuels  per  Kwh  sent out</v>
          </cell>
          <cell r="C81" t="str">
            <v>Paise</v>
          </cell>
          <cell r="D81">
            <v>75.163838755850691</v>
          </cell>
          <cell r="E81">
            <v>73.515373001293781</v>
          </cell>
          <cell r="F81">
            <v>72.050275657082594</v>
          </cell>
          <cell r="G81">
            <v>71.231359969747686</v>
          </cell>
          <cell r="H81">
            <v>72.193720082196648</v>
          </cell>
          <cell r="I81">
            <v>0</v>
          </cell>
          <cell r="J81">
            <v>0</v>
          </cell>
          <cell r="K81" t="str">
            <v/>
          </cell>
          <cell r="L81" t="str">
            <v/>
          </cell>
          <cell r="M81" t="str">
            <v/>
          </cell>
          <cell r="N81">
            <v>2885155</v>
          </cell>
          <cell r="O81">
            <v>0.79682804904993376</v>
          </cell>
          <cell r="P81">
            <v>19512</v>
          </cell>
          <cell r="Q81">
            <v>5.388864339372514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  <cell r="I82">
            <v>354</v>
          </cell>
          <cell r="J82">
            <v>8.7333658984265146</v>
          </cell>
          <cell r="K82" t="str">
            <v/>
          </cell>
          <cell r="L82">
            <v>159088</v>
          </cell>
          <cell r="M82">
            <v>3250742</v>
          </cell>
          <cell r="N82">
            <v>3102469</v>
          </cell>
          <cell r="O82">
            <v>0.76539539450636751</v>
          </cell>
          <cell r="P82">
            <v>16389</v>
          </cell>
          <cell r="Q82">
            <v>4.0432523646698346</v>
          </cell>
        </row>
        <row r="83">
          <cell r="A83">
            <v>1</v>
          </cell>
          <cell r="B83" t="str">
            <v>In 1994-95 &amp;1999-2000specific oil consumption is more due to stablisation of both units of Sanjay Gandhi thermal Power Station.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  <cell r="I83">
            <v>473.01</v>
          </cell>
          <cell r="J83">
            <v>9.3462505137365248</v>
          </cell>
          <cell r="K83" t="str">
            <v/>
          </cell>
          <cell r="L83">
            <v>313023</v>
          </cell>
          <cell r="M83">
            <v>3289767</v>
          </cell>
          <cell r="N83">
            <v>3582839</v>
          </cell>
          <cell r="O83">
            <v>0.7079366365274572</v>
          </cell>
          <cell r="P83">
            <v>19299</v>
          </cell>
          <cell r="Q83">
            <v>3.8133081470709116</v>
          </cell>
        </row>
        <row r="84">
          <cell r="A84">
            <v>2</v>
          </cell>
          <cell r="B84" t="str">
            <v xml:space="preserve"> Heavy and unprcedented rains all over resulting in wet coal problems in thermal stations.</v>
          </cell>
          <cell r="C84">
            <v>840</v>
          </cell>
          <cell r="D84">
            <v>4400</v>
          </cell>
          <cell r="E84">
            <v>4649.3999999999996</v>
          </cell>
          <cell r="F84" t="str">
            <v xml:space="preserve"> </v>
          </cell>
          <cell r="G84">
            <v>78.054999999999993</v>
          </cell>
          <cell r="H84">
            <v>63.012295081967203</v>
          </cell>
          <cell r="I84">
            <v>444.15999999999997</v>
          </cell>
          <cell r="J84">
            <v>9.5530606099711797</v>
          </cell>
          <cell r="K84" t="str">
            <v/>
          </cell>
          <cell r="L84">
            <v>123702</v>
          </cell>
          <cell r="M84">
            <v>3358189</v>
          </cell>
          <cell r="N84">
            <v>3468442</v>
          </cell>
          <cell r="O84">
            <v>0.74599776315223465</v>
          </cell>
          <cell r="P84">
            <v>25027</v>
          </cell>
          <cell r="Q84">
            <v>5.3828450982922531</v>
          </cell>
        </row>
        <row r="85">
          <cell r="A85">
            <v>3</v>
          </cell>
          <cell r="B85" t="str">
            <v>Considering SGTPS # 1 wef :  01.01.95  , # 2 wef : 01.04.95 ,.# 3 w.e.f : 01.09.99&amp; # 4 w.e.f : 01.04.2000.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  <cell r="I85">
            <v>454.39</v>
          </cell>
          <cell r="J85">
            <v>9.3622834254678668</v>
          </cell>
          <cell r="K85" t="str">
            <v/>
          </cell>
          <cell r="L85">
            <v>99032</v>
          </cell>
          <cell r="M85">
            <v>3326019</v>
          </cell>
          <cell r="N85">
            <v>3418029</v>
          </cell>
          <cell r="O85">
            <v>0.70425309215582443</v>
          </cell>
          <cell r="P85">
            <v>25049</v>
          </cell>
          <cell r="Q85">
            <v>5.1611135263659982</v>
          </cell>
        </row>
        <row r="86">
          <cell r="A86">
            <v>4</v>
          </cell>
          <cell r="B86" t="str">
            <v>Considering  Cost of Coal &amp; Fuel oil same for all the  years for comparision purpose .                                         .</v>
          </cell>
          <cell r="C86">
            <v>840</v>
          </cell>
          <cell r="D86">
            <v>5000</v>
          </cell>
          <cell r="E86" t="str">
            <v xml:space="preserve"> </v>
          </cell>
          <cell r="F86">
            <v>98.800600000000017</v>
          </cell>
          <cell r="G86">
            <v>80.135999999999996</v>
          </cell>
          <cell r="H86">
            <v>67.134567297238533</v>
          </cell>
          <cell r="I86">
            <v>495.423</v>
          </cell>
          <cell r="J86">
            <v>10.028744764707906</v>
          </cell>
          <cell r="K86">
            <v>865</v>
          </cell>
          <cell r="L86">
            <v>248312</v>
          </cell>
          <cell r="M86">
            <v>3304685</v>
          </cell>
          <cell r="N86">
            <v>3429131</v>
          </cell>
          <cell r="O86">
            <v>0.69415185737738416</v>
          </cell>
          <cell r="P86">
            <v>22823.625</v>
          </cell>
          <cell r="Q86">
            <v>4.6201389465246159</v>
          </cell>
        </row>
        <row r="87">
          <cell r="A87">
            <v>5</v>
          </cell>
          <cell r="B87" t="str">
            <v>Totals  may  not  tally  due  to  rounding  off.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  <cell r="I87">
            <v>460</v>
          </cell>
          <cell r="J87">
            <v>10.325476992143658</v>
          </cell>
          <cell r="K87">
            <v>840</v>
          </cell>
          <cell r="L87">
            <v>152721</v>
          </cell>
          <cell r="M87">
            <v>3059426</v>
          </cell>
          <cell r="N87">
            <v>2990505</v>
          </cell>
          <cell r="O87">
            <v>0.67126936026936024</v>
          </cell>
          <cell r="P87">
            <v>21509</v>
          </cell>
          <cell r="Q87">
            <v>4.8280583613916948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  <cell r="I88">
            <v>467.8</v>
          </cell>
          <cell r="J88">
            <v>10.03690353587367</v>
          </cell>
          <cell r="K88">
            <v>840</v>
          </cell>
          <cell r="L88">
            <v>281544</v>
          </cell>
          <cell r="M88">
            <v>3036370</v>
          </cell>
          <cell r="N88">
            <v>3184503</v>
          </cell>
          <cell r="O88">
            <v>0.68325244593202883</v>
          </cell>
          <cell r="P88">
            <v>15143</v>
          </cell>
          <cell r="Q88">
            <v>3.2490130449708206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  <cell r="I89">
            <v>471.9</v>
          </cell>
          <cell r="J89">
            <v>9.6049337485497954</v>
          </cell>
          <cell r="K89">
            <v>840</v>
          </cell>
          <cell r="L89">
            <v>134441</v>
          </cell>
          <cell r="M89">
            <v>3393898</v>
          </cell>
          <cell r="N89">
            <v>3341407</v>
          </cell>
          <cell r="O89">
            <v>0.68010156520323217</v>
          </cell>
          <cell r="P89">
            <v>17432</v>
          </cell>
          <cell r="Q89">
            <v>3.548065376239034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  <cell r="I90">
            <v>496.51</v>
          </cell>
          <cell r="J90">
            <v>9.8685805828407425</v>
          </cell>
          <cell r="K90">
            <v>870</v>
          </cell>
          <cell r="L90">
            <v>225761</v>
          </cell>
          <cell r="M90">
            <v>3512855</v>
          </cell>
          <cell r="N90">
            <v>3485001</v>
          </cell>
          <cell r="O90">
            <v>0.69267513644801859</v>
          </cell>
          <cell r="P90">
            <v>12153</v>
          </cell>
          <cell r="Q90">
            <v>2.415517508675828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  <cell r="I91">
            <v>531.6</v>
          </cell>
          <cell r="J91">
            <v>9.9959196490522118</v>
          </cell>
          <cell r="K91">
            <v>840</v>
          </cell>
          <cell r="L91">
            <v>189000</v>
          </cell>
          <cell r="M91">
            <v>4085508</v>
          </cell>
          <cell r="N91">
            <v>4055349</v>
          </cell>
          <cell r="O91">
            <v>0.7625459509568141</v>
          </cell>
          <cell r="P91">
            <v>8875</v>
          </cell>
          <cell r="Q91">
            <v>1.6688071272637015</v>
          </cell>
        </row>
        <row r="92">
          <cell r="A92" t="str">
            <v xml:space="preserve"> </v>
          </cell>
          <cell r="B92" t="str">
            <v>P A R T I C U L A R S</v>
          </cell>
          <cell r="C92">
            <v>840</v>
          </cell>
          <cell r="D92" t="str">
            <v>91-92</v>
          </cell>
          <cell r="E92" t="str">
            <v>92-93</v>
          </cell>
          <cell r="F92" t="str">
            <v>93-94</v>
          </cell>
          <cell r="G92" t="str">
            <v>94-95</v>
          </cell>
          <cell r="H92" t="str">
            <v xml:space="preserve">95-96 </v>
          </cell>
          <cell r="I92">
            <v>488.7</v>
          </cell>
          <cell r="J92">
            <v>9.7391339006357249</v>
          </cell>
          <cell r="K92">
            <v>815</v>
          </cell>
          <cell r="L92">
            <v>77595</v>
          </cell>
          <cell r="M92">
            <v>4123724</v>
          </cell>
          <cell r="N92">
            <v>3941909</v>
          </cell>
          <cell r="O92">
            <v>0.79</v>
          </cell>
          <cell r="P92">
            <v>7229</v>
          </cell>
          <cell r="Q92">
            <v>1.4406424998505352</v>
          </cell>
        </row>
        <row r="93">
          <cell r="A93">
            <v>1</v>
          </cell>
          <cell r="B93" t="str">
            <v>Hydel Generation(G'sagar+Pench+Bargi+Tons+ B'pur+HB))</v>
          </cell>
          <cell r="C93" t="str">
            <v>MU</v>
          </cell>
          <cell r="D93">
            <v>1324.15</v>
          </cell>
          <cell r="E93">
            <v>1295.48</v>
          </cell>
          <cell r="F93">
            <v>1589.68</v>
          </cell>
          <cell r="G93">
            <v>2280.4742339999998</v>
          </cell>
          <cell r="H93">
            <v>2141.34</v>
          </cell>
          <cell r="I93">
            <v>484.36</v>
          </cell>
          <cell r="J93">
            <v>9.773578890231871</v>
          </cell>
          <cell r="K93">
            <v>820</v>
          </cell>
          <cell r="L93">
            <v>259409</v>
          </cell>
          <cell r="M93">
            <v>3227819</v>
          </cell>
          <cell r="N93">
            <v>3644838</v>
          </cell>
          <cell r="O93">
            <v>0.73499999999999999</v>
          </cell>
          <cell r="P93">
            <v>6706</v>
          </cell>
          <cell r="Q93">
            <v>1.35</v>
          </cell>
        </row>
        <row r="94">
          <cell r="A94">
            <v>2</v>
          </cell>
          <cell r="B94" t="str">
            <v xml:space="preserve">Target (PLAN )   </v>
          </cell>
          <cell r="C94" t="str">
            <v>MU</v>
          </cell>
          <cell r="D94">
            <v>1771</v>
          </cell>
          <cell r="E94">
            <v>1870</v>
          </cell>
          <cell r="F94">
            <v>1870</v>
          </cell>
          <cell r="G94">
            <v>1965</v>
          </cell>
          <cell r="H94">
            <v>2035</v>
          </cell>
          <cell r="I94">
            <v>494.61400000000003</v>
          </cell>
          <cell r="J94">
            <v>9.7964293542620702</v>
          </cell>
          <cell r="K94">
            <v>837</v>
          </cell>
          <cell r="L94">
            <v>177241.2</v>
          </cell>
          <cell r="M94">
            <v>3668760.8</v>
          </cell>
          <cell r="N94">
            <v>3693700.8</v>
          </cell>
          <cell r="O94">
            <v>0.73206453052161291</v>
          </cell>
          <cell r="P94">
            <v>10479</v>
          </cell>
          <cell r="Q94">
            <v>2.0846065024058196</v>
          </cell>
        </row>
        <row r="95">
          <cell r="A95">
            <v>3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>
            <v>4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>
            <v>5</v>
          </cell>
          <cell r="B97" t="str">
            <v xml:space="preserve">Target (PLAN )   </v>
          </cell>
          <cell r="C97" t="str">
            <v>MU</v>
          </cell>
          <cell r="D97">
            <v>1846</v>
          </cell>
          <cell r="E97">
            <v>1938</v>
          </cell>
          <cell r="F97">
            <v>1990</v>
          </cell>
          <cell r="G97">
            <v>1999.9666666666667</v>
          </cell>
          <cell r="H97">
            <v>2059.33</v>
          </cell>
          <cell r="I97" t="str">
            <v>AUXILIARY CONSUMPTION</v>
          </cell>
          <cell r="K97" t="str">
            <v>MAXIMUM DEMAND</v>
          </cell>
          <cell r="L97" t="str">
            <v>COAL IN MT</v>
          </cell>
          <cell r="N97" t="str">
            <v>COAL CONSUMED</v>
          </cell>
          <cell r="P97" t="str">
            <v>FUEL OIL CONSUMPTION</v>
          </cell>
        </row>
        <row r="98">
          <cell r="A98">
            <v>6</v>
          </cell>
          <cell r="B98" t="str">
            <v>ACHIEVEMENT Percentage of ( 5 )</v>
          </cell>
          <cell r="C98" t="str">
            <v>%</v>
          </cell>
          <cell r="D98">
            <v>81.183098591549296</v>
          </cell>
          <cell r="E98">
            <v>77.976780185758514</v>
          </cell>
          <cell r="F98">
            <v>83.32964824120603</v>
          </cell>
          <cell r="G98">
            <v>120.76748589143152</v>
          </cell>
          <cell r="H98">
            <v>109.41</v>
          </cell>
          <cell r="I98" t="str">
            <v>MKwh</v>
          </cell>
          <cell r="J98" t="str">
            <v>%</v>
          </cell>
          <cell r="K98" t="str">
            <v>MW</v>
          </cell>
          <cell r="L98" t="str">
            <v>OP.STOCK</v>
          </cell>
          <cell r="M98" t="str">
            <v>RECIEPT</v>
          </cell>
          <cell r="N98" t="str">
            <v>MT</v>
          </cell>
          <cell r="O98" t="str">
            <v>Kg/kWH</v>
          </cell>
          <cell r="P98" t="str">
            <v>KL</v>
          </cell>
          <cell r="Q98" t="str">
            <v>ml/KWH</v>
          </cell>
        </row>
        <row r="99">
          <cell r="A99">
            <v>7</v>
          </cell>
          <cell r="B99" t="str">
            <v xml:space="preserve">Reservoir Level at the end 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  <cell r="I99" t="str">
            <v/>
          </cell>
          <cell r="J99">
            <v>0</v>
          </cell>
          <cell r="K99">
            <v>61</v>
          </cell>
          <cell r="N99">
            <v>252980</v>
          </cell>
          <cell r="O99">
            <v>0.6740381541084941</v>
          </cell>
          <cell r="P99">
            <v>2143</v>
          </cell>
          <cell r="Q99">
            <v>5.7097943088564422</v>
          </cell>
        </row>
        <row r="100">
          <cell r="A100" t="str">
            <v>a</v>
          </cell>
          <cell r="B100" t="str">
            <v>GANDHISAGAR     MDDL   1250.00 Ft</v>
          </cell>
          <cell r="C100" t="str">
            <v>FT</v>
          </cell>
          <cell r="D100">
            <v>1284.51</v>
          </cell>
          <cell r="E100">
            <v>1253.47</v>
          </cell>
          <cell r="F100">
            <v>1250.8900000000001</v>
          </cell>
          <cell r="G100">
            <v>1295.67</v>
          </cell>
          <cell r="H100">
            <v>1288.95</v>
          </cell>
          <cell r="I100" t="str">
            <v/>
          </cell>
          <cell r="J100">
            <v>0</v>
          </cell>
          <cell r="K100">
            <v>60</v>
          </cell>
          <cell r="N100">
            <v>241459</v>
          </cell>
          <cell r="O100">
            <v>0.69326997616928421</v>
          </cell>
          <cell r="P100">
            <v>3121</v>
          </cell>
          <cell r="Q100">
            <v>8.9609233684573191</v>
          </cell>
        </row>
        <row r="101">
          <cell r="A101" t="str">
            <v xml:space="preserve"> </v>
          </cell>
          <cell r="B101" t="str">
            <v>Energy   Contents   in   MKwh</v>
          </cell>
          <cell r="C101" t="str">
            <v>MU</v>
          </cell>
          <cell r="D101">
            <v>245</v>
          </cell>
          <cell r="E101">
            <v>14.5</v>
          </cell>
          <cell r="F101">
            <v>3.56</v>
          </cell>
          <cell r="G101">
            <v>408.4</v>
          </cell>
          <cell r="H101">
            <v>310</v>
          </cell>
          <cell r="I101">
            <v>21.16</v>
          </cell>
          <cell r="J101">
            <v>9.9557730309588788</v>
          </cell>
          <cell r="K101">
            <v>58</v>
          </cell>
          <cell r="N101">
            <v>159372</v>
          </cell>
          <cell r="O101">
            <v>0.74984473510868543</v>
          </cell>
          <cell r="P101">
            <v>5292</v>
          </cell>
          <cell r="Q101">
            <v>24.898842570810203</v>
          </cell>
        </row>
        <row r="102">
          <cell r="A102" t="str">
            <v>b</v>
          </cell>
          <cell r="B102" t="str">
            <v>PENCH           MDDL    464.50 M</v>
          </cell>
          <cell r="C102" t="str">
            <v>M</v>
          </cell>
          <cell r="D102">
            <v>464.42</v>
          </cell>
          <cell r="E102">
            <v>474.87</v>
          </cell>
          <cell r="F102">
            <v>483.64</v>
          </cell>
          <cell r="G102">
            <v>482.5</v>
          </cell>
          <cell r="H102">
            <v>472.9</v>
          </cell>
          <cell r="I102">
            <v>17.46</v>
          </cell>
          <cell r="J102">
            <v>10.477676428228518</v>
          </cell>
          <cell r="K102">
            <v>30</v>
          </cell>
          <cell r="N102">
            <v>126486</v>
          </cell>
          <cell r="O102">
            <v>0.75903744599135858</v>
          </cell>
          <cell r="P102">
            <v>1923</v>
          </cell>
          <cell r="Q102">
            <v>11.539846375420067</v>
          </cell>
        </row>
        <row r="103">
          <cell r="A103" t="str">
            <v xml:space="preserve"> </v>
          </cell>
          <cell r="B103" t="str">
            <v>Energy   Contents   in   MKwh</v>
          </cell>
          <cell r="C103" t="str">
            <v>MU</v>
          </cell>
          <cell r="D103">
            <v>2.5</v>
          </cell>
          <cell r="E103">
            <v>83</v>
          </cell>
          <cell r="F103">
            <v>222.16</v>
          </cell>
          <cell r="G103">
            <v>202</v>
          </cell>
          <cell r="H103">
            <v>63</v>
          </cell>
          <cell r="I103">
            <v>29.54</v>
          </cell>
          <cell r="J103">
            <v>10.371826831923036</v>
          </cell>
          <cell r="K103">
            <v>50</v>
          </cell>
          <cell r="N103">
            <v>205036</v>
          </cell>
          <cell r="O103">
            <v>0.71990449773533227</v>
          </cell>
          <cell r="P103">
            <v>3864</v>
          </cell>
          <cell r="Q103">
            <v>13.566939363084161</v>
          </cell>
        </row>
        <row r="104">
          <cell r="A104" t="str">
            <v>c</v>
          </cell>
          <cell r="B104" t="str">
            <v>BARGI           MDDL    403.50 M</v>
          </cell>
          <cell r="C104" t="str">
            <v>M</v>
          </cell>
          <cell r="D104">
            <v>409</v>
          </cell>
          <cell r="E104">
            <v>414.4</v>
          </cell>
          <cell r="F104">
            <v>413.55</v>
          </cell>
          <cell r="G104">
            <v>418.15</v>
          </cell>
          <cell r="H104">
            <v>411.8</v>
          </cell>
          <cell r="I104">
            <v>32.345314999999999</v>
          </cell>
          <cell r="J104">
            <v>10.614452513544823</v>
          </cell>
          <cell r="K104">
            <v>50</v>
          </cell>
          <cell r="N104">
            <v>211815.05</v>
          </cell>
          <cell r="O104">
            <v>0.69509318115440277</v>
          </cell>
          <cell r="P104">
            <v>3308.25</v>
          </cell>
          <cell r="Q104">
            <v>10.856367460924297</v>
          </cell>
        </row>
        <row r="105">
          <cell r="A105" t="str">
            <v xml:space="preserve"> </v>
          </cell>
          <cell r="B105" t="str">
            <v>Energy   Contents   in   MKwh</v>
          </cell>
          <cell r="C105" t="str">
            <v>MU</v>
          </cell>
          <cell r="D105">
            <v>44</v>
          </cell>
          <cell r="E105">
            <v>113</v>
          </cell>
          <cell r="F105">
            <v>100.15</v>
          </cell>
          <cell r="G105">
            <v>192.75</v>
          </cell>
          <cell r="H105">
            <v>77</v>
          </cell>
          <cell r="I105">
            <v>31.2</v>
          </cell>
          <cell r="J105">
            <v>10.249671484888305</v>
          </cell>
          <cell r="K105">
            <v>50</v>
          </cell>
          <cell r="N105">
            <v>214826</v>
          </cell>
          <cell r="O105">
            <v>0.70573587385019709</v>
          </cell>
          <cell r="P105">
            <v>5006</v>
          </cell>
          <cell r="Q105">
            <v>16.445466491458607</v>
          </cell>
        </row>
        <row r="106">
          <cell r="A106" t="str">
            <v>d</v>
          </cell>
          <cell r="B106" t="str">
            <v>TONS            MDDL    275.00 M</v>
          </cell>
          <cell r="C106" t="str">
            <v>M</v>
          </cell>
          <cell r="D106">
            <v>300</v>
          </cell>
          <cell r="E106">
            <v>294.39999999999998</v>
          </cell>
          <cell r="F106">
            <v>277.10000000000002</v>
          </cell>
          <cell r="G106">
            <v>277.3</v>
          </cell>
          <cell r="H106">
            <v>277.3</v>
          </cell>
          <cell r="I106">
            <v>32.299999999999997</v>
          </cell>
          <cell r="J106">
            <v>10.971467391304348</v>
          </cell>
          <cell r="K106">
            <v>50</v>
          </cell>
          <cell r="N106">
            <v>204359</v>
          </cell>
          <cell r="O106">
            <v>0.69415421195652172</v>
          </cell>
          <cell r="P106">
            <v>2743</v>
          </cell>
          <cell r="Q106">
            <v>9.3172554347826093</v>
          </cell>
        </row>
        <row r="107">
          <cell r="A107" t="str">
            <v xml:space="preserve"> </v>
          </cell>
          <cell r="B107" t="str">
            <v>Energy   Contents   in   MKwh</v>
          </cell>
          <cell r="C107" t="str">
            <v>MU</v>
          </cell>
          <cell r="D107">
            <v>300</v>
          </cell>
          <cell r="E107">
            <v>258.89999999999998</v>
          </cell>
          <cell r="F107">
            <v>1.1279999999999999</v>
          </cell>
          <cell r="G107">
            <v>0</v>
          </cell>
          <cell r="H107">
            <v>0</v>
          </cell>
          <cell r="I107">
            <v>29</v>
          </cell>
          <cell r="J107">
            <v>11.201235998455003</v>
          </cell>
          <cell r="K107">
            <v>49</v>
          </cell>
          <cell r="N107">
            <v>177922</v>
          </cell>
          <cell r="O107">
            <v>0.68722286597141757</v>
          </cell>
          <cell r="P107">
            <v>2063</v>
          </cell>
          <cell r="Q107">
            <v>7.9683275395905762</v>
          </cell>
        </row>
        <row r="108">
          <cell r="A108" t="str">
            <v>e</v>
          </cell>
          <cell r="B108" t="str">
            <v>BIRSINGHPUR     MDDL    471.00 M</v>
          </cell>
          <cell r="C108" t="str">
            <v>M</v>
          </cell>
          <cell r="D108">
            <v>300</v>
          </cell>
          <cell r="E108">
            <v>251.97</v>
          </cell>
          <cell r="F108">
            <v>475.97</v>
          </cell>
          <cell r="G108">
            <v>475.1</v>
          </cell>
          <cell r="H108">
            <v>475.34</v>
          </cell>
          <cell r="I108">
            <v>30.628</v>
          </cell>
          <cell r="J108">
            <v>12.155415327221496</v>
          </cell>
          <cell r="K108">
            <v>50</v>
          </cell>
          <cell r="N108">
            <v>174156</v>
          </cell>
          <cell r="O108">
            <v>0.69117752113346831</v>
          </cell>
          <cell r="P108">
            <v>2350</v>
          </cell>
          <cell r="Q108">
            <v>9.3265071238639514</v>
          </cell>
        </row>
        <row r="109">
          <cell r="A109" t="str">
            <v xml:space="preserve"> </v>
          </cell>
          <cell r="B109" t="str">
            <v>Energy   Contents   in   MKwh</v>
          </cell>
          <cell r="C109" t="str">
            <v>MU</v>
          </cell>
          <cell r="D109">
            <v>300</v>
          </cell>
          <cell r="E109">
            <v>202.17</v>
          </cell>
          <cell r="F109">
            <v>4.7477</v>
          </cell>
          <cell r="G109">
            <v>4.5209999999999999</v>
          </cell>
          <cell r="H109">
            <v>4.5</v>
          </cell>
          <cell r="I109">
            <v>25.5</v>
          </cell>
          <cell r="J109">
            <v>12.613147351239057</v>
          </cell>
          <cell r="K109">
            <v>49</v>
          </cell>
          <cell r="N109">
            <v>135455</v>
          </cell>
          <cell r="O109">
            <v>0.67000544096552406</v>
          </cell>
          <cell r="P109">
            <v>2779</v>
          </cell>
          <cell r="Q109">
            <v>13.745857446703271</v>
          </cell>
        </row>
        <row r="110">
          <cell r="A110" t="str">
            <v>f</v>
          </cell>
          <cell r="B110" t="str">
            <v>HASDEO-BANGO    MDDL    329.79 M</v>
          </cell>
          <cell r="C110" t="str">
            <v>M</v>
          </cell>
          <cell r="D110">
            <v>250</v>
          </cell>
          <cell r="E110">
            <v>248.2</v>
          </cell>
          <cell r="F110" t="str">
            <v>N.A.</v>
          </cell>
          <cell r="G110">
            <v>353.12</v>
          </cell>
          <cell r="H110">
            <v>347.98</v>
          </cell>
          <cell r="I110">
            <v>29.3</v>
          </cell>
          <cell r="J110">
            <v>11.804995970991136</v>
          </cell>
          <cell r="K110">
            <v>50</v>
          </cell>
          <cell r="N110">
            <v>170257</v>
          </cell>
          <cell r="O110">
            <v>0.68596696212731667</v>
          </cell>
          <cell r="P110">
            <v>1599</v>
          </cell>
          <cell r="Q110">
            <v>6.4423851732473816</v>
          </cell>
        </row>
        <row r="111">
          <cell r="A111" t="str">
            <v xml:space="preserve"> </v>
          </cell>
          <cell r="B111" t="str">
            <v>Energy   Contents   in   MKwh</v>
          </cell>
          <cell r="C111" t="str">
            <v>MU</v>
          </cell>
          <cell r="D111">
            <v>250</v>
          </cell>
          <cell r="E111">
            <v>180.96</v>
          </cell>
          <cell r="F111" t="str">
            <v>-</v>
          </cell>
          <cell r="G111">
            <v>152.76295999999999</v>
          </cell>
          <cell r="H111">
            <v>94</v>
          </cell>
          <cell r="I111">
            <v>23.72</v>
          </cell>
          <cell r="J111">
            <v>13.1078691423519</v>
          </cell>
          <cell r="K111">
            <v>49</v>
          </cell>
          <cell r="N111">
            <v>131657</v>
          </cell>
          <cell r="O111">
            <v>0.72754752431476566</v>
          </cell>
          <cell r="P111">
            <v>2944</v>
          </cell>
          <cell r="Q111">
            <v>16.268788682581786</v>
          </cell>
        </row>
        <row r="112">
          <cell r="A112" t="str">
            <v>g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 t="str">
            <v>N.A.</v>
          </cell>
          <cell r="G112">
            <v>353.12</v>
          </cell>
          <cell r="H112" t="str">
            <v xml:space="preserve"> </v>
          </cell>
          <cell r="I112">
            <v>27.6296</v>
          </cell>
          <cell r="J112">
            <v>12.176532758051719</v>
          </cell>
          <cell r="K112">
            <v>49.4</v>
          </cell>
          <cell r="N112">
            <v>157889.4</v>
          </cell>
          <cell r="O112">
            <v>0.69238406290249854</v>
          </cell>
          <cell r="P112">
            <v>2347</v>
          </cell>
          <cell r="Q112">
            <v>10.750373193197394</v>
          </cell>
        </row>
        <row r="113">
          <cell r="A113" t="str">
            <v xml:space="preserve"> </v>
          </cell>
          <cell r="B113" t="str">
            <v>Energy   Contents   in   MKwh</v>
          </cell>
          <cell r="C113" t="str">
            <v>MU</v>
          </cell>
          <cell r="D113">
            <v>1250</v>
          </cell>
          <cell r="E113">
            <v>1209.6600000000001</v>
          </cell>
          <cell r="F113" t="str">
            <v>-</v>
          </cell>
          <cell r="G113">
            <v>152.76295999999999</v>
          </cell>
          <cell r="H113" t="str">
            <v xml:space="preserve"> </v>
          </cell>
          <cell r="I113" t="str">
            <v/>
          </cell>
          <cell r="J113">
            <v>0</v>
          </cell>
          <cell r="K113">
            <v>230</v>
          </cell>
          <cell r="N113">
            <v>908200</v>
          </cell>
          <cell r="O113">
            <v>0.75078947803515039</v>
          </cell>
          <cell r="P113">
            <v>9857</v>
          </cell>
          <cell r="Q113">
            <v>8.1485706727510205</v>
          </cell>
        </row>
        <row r="114">
          <cell r="A114" t="str">
            <v xml:space="preserve"> </v>
          </cell>
          <cell r="B114" t="str">
            <v>M.P.E.B. GENERATION  AS PER SHARE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  <cell r="I114">
            <v>103</v>
          </cell>
          <cell r="J114">
            <v>10.418141727186294</v>
          </cell>
          <cell r="K114">
            <v>200</v>
          </cell>
          <cell r="N114">
            <v>755851</v>
          </cell>
          <cell r="O114">
            <v>0.76452066433354238</v>
          </cell>
          <cell r="P114">
            <v>11664</v>
          </cell>
          <cell r="Q114">
            <v>11.797786903485527</v>
          </cell>
        </row>
        <row r="115">
          <cell r="A115">
            <v>1</v>
          </cell>
          <cell r="B115" t="str">
            <v>THERMAL  ( Excl. 40% Satpura I)</v>
          </cell>
          <cell r="C115" t="str">
            <v>MU</v>
          </cell>
          <cell r="D115">
            <v>11025.74</v>
          </cell>
          <cell r="E115">
            <v>11747.67</v>
          </cell>
          <cell r="F115">
            <v>12723.74</v>
          </cell>
          <cell r="G115">
            <v>14182.079879999999</v>
          </cell>
          <cell r="H115">
            <v>15345.74</v>
          </cell>
          <cell r="I115">
            <v>87.17</v>
          </cell>
          <cell r="J115">
            <v>11.014796750022112</v>
          </cell>
          <cell r="K115">
            <v>190</v>
          </cell>
          <cell r="N115">
            <v>643580</v>
          </cell>
          <cell r="O115">
            <v>0.81322735945614677</v>
          </cell>
          <cell r="P115">
            <v>10599</v>
          </cell>
          <cell r="Q115">
            <v>13.39289098927204</v>
          </cell>
        </row>
        <row r="116">
          <cell r="A116">
            <v>2</v>
          </cell>
          <cell r="B116" t="str">
            <v>HYDEL    ( Excl. 50 % Chambal &amp; 1/3 Pench )</v>
          </cell>
          <cell r="C116" t="str">
            <v>MU</v>
          </cell>
          <cell r="D116">
            <v>1498.64</v>
          </cell>
          <cell r="E116">
            <v>1511.49</v>
          </cell>
          <cell r="F116">
            <v>1658.26</v>
          </cell>
          <cell r="G116">
            <v>2415.3094620000002</v>
          </cell>
          <cell r="H116">
            <v>2253.15</v>
          </cell>
          <cell r="I116">
            <v>96.78</v>
          </cell>
          <cell r="J116">
            <v>10.727824949564368</v>
          </cell>
          <cell r="K116">
            <v>195</v>
          </cell>
          <cell r="N116">
            <v>744899</v>
          </cell>
          <cell r="O116">
            <v>0.82570221916775666</v>
          </cell>
          <cell r="P116">
            <v>13223</v>
          </cell>
          <cell r="Q116">
            <v>14.657370252954086</v>
          </cell>
        </row>
        <row r="117">
          <cell r="A117">
            <v>3</v>
          </cell>
          <cell r="B117" t="str">
            <v>TOTAL</v>
          </cell>
          <cell r="C117" t="str">
            <v>MU</v>
          </cell>
          <cell r="D117">
            <v>12524.38</v>
          </cell>
          <cell r="E117">
            <v>13259.16</v>
          </cell>
          <cell r="F117">
            <v>14382</v>
          </cell>
          <cell r="G117">
            <v>16597.389341999999</v>
          </cell>
          <cell r="H117">
            <v>17598.88</v>
          </cell>
          <cell r="I117">
            <v>106.47</v>
          </cell>
          <cell r="J117">
            <v>10.741091965618821</v>
          </cell>
          <cell r="K117">
            <v>211</v>
          </cell>
          <cell r="N117">
            <v>797288</v>
          </cell>
          <cell r="O117">
            <v>0.80433396553811387</v>
          </cell>
          <cell r="P117">
            <v>13294</v>
          </cell>
          <cell r="Q117">
            <v>13.411484605141036</v>
          </cell>
        </row>
        <row r="118">
          <cell r="A118" t="str">
            <v>Note :-</v>
          </cell>
          <cell r="B118" t="str">
            <v>1.Heavy and good rains resulted in more secondary generation in Hydel Stations in Year 1994-95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  <cell r="I118">
            <v>104.467</v>
          </cell>
          <cell r="J118">
            <v>9.7585650284535674</v>
          </cell>
          <cell r="K118">
            <v>205</v>
          </cell>
          <cell r="N118">
            <v>783385.61</v>
          </cell>
          <cell r="O118">
            <v>0.73178318679963683</v>
          </cell>
          <cell r="P118">
            <v>10814.63</v>
          </cell>
          <cell r="Q118">
            <v>10.10225909748196</v>
          </cell>
        </row>
        <row r="119">
          <cell r="A119" t="str">
            <v>Note :-</v>
          </cell>
          <cell r="B119" t="str">
            <v>2.Intermittent rains practically every month resulted in building up level and non utilisation of water due to lack of demand in 1997-98.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  <cell r="I119">
            <v>106.9</v>
          </cell>
          <cell r="J119">
            <v>9.5199928755899901</v>
          </cell>
          <cell r="K119">
            <v>225</v>
          </cell>
          <cell r="N119">
            <v>871239</v>
          </cell>
          <cell r="O119">
            <v>0.7758829815655891</v>
          </cell>
          <cell r="P119">
            <v>12775</v>
          </cell>
          <cell r="Q119">
            <v>11.376792234393088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  <cell r="I120">
            <v>101.8</v>
          </cell>
          <cell r="J120">
            <v>10.626304801670146</v>
          </cell>
          <cell r="K120">
            <v>215</v>
          </cell>
          <cell r="N120">
            <v>742828</v>
          </cell>
          <cell r="O120">
            <v>0.77539457202505224</v>
          </cell>
          <cell r="P120">
            <v>11723</v>
          </cell>
          <cell r="Q120">
            <v>12.236951983298539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  <cell r="I121">
            <v>45.2</v>
          </cell>
          <cell r="J121">
            <v>10.746552543984784</v>
          </cell>
          <cell r="K121">
            <v>105</v>
          </cell>
          <cell r="N121">
            <v>321549</v>
          </cell>
          <cell r="O121">
            <v>0.76450071326676172</v>
          </cell>
          <cell r="P121">
            <v>3942</v>
          </cell>
          <cell r="Q121">
            <v>9.3723252496433656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  <cell r="I122">
            <v>49.438000000000002</v>
          </cell>
          <cell r="J122">
            <v>9.39421578687341</v>
          </cell>
          <cell r="K122">
            <v>220</v>
          </cell>
          <cell r="N122">
            <v>385051</v>
          </cell>
          <cell r="O122">
            <v>0.73167445749249416</v>
          </cell>
          <cell r="P122">
            <v>3240</v>
          </cell>
          <cell r="Q122">
            <v>6.1566526051761485</v>
          </cell>
        </row>
        <row r="123">
          <cell r="A123" t="str">
            <v xml:space="preserve"> </v>
          </cell>
          <cell r="B123" t="str">
            <v>P A R T I C U L A R S</v>
          </cell>
          <cell r="C123">
            <v>240</v>
          </cell>
          <cell r="D123" t="str">
            <v>96-97</v>
          </cell>
          <cell r="E123" t="str">
            <v>97-98</v>
          </cell>
          <cell r="F123" t="str">
            <v>98-99</v>
          </cell>
          <cell r="G123" t="str">
            <v>99-00</v>
          </cell>
          <cell r="H123" t="str">
            <v>00-01</v>
          </cell>
          <cell r="I123">
            <v>97.4</v>
          </cell>
          <cell r="J123">
            <v>9.7624536433797733</v>
          </cell>
          <cell r="K123">
            <v>220</v>
          </cell>
          <cell r="N123">
            <v>652165</v>
          </cell>
          <cell r="O123">
            <v>0.65366843740603386</v>
          </cell>
          <cell r="P123">
            <v>3605</v>
          </cell>
          <cell r="Q123">
            <v>3.6133106144131499</v>
          </cell>
        </row>
        <row r="124">
          <cell r="A124">
            <v>1</v>
          </cell>
          <cell r="B124" t="str">
            <v>Hydel Generation(G'sagar+Pench+Bargi+Tons+ B'pur+HB))</v>
          </cell>
          <cell r="C124" t="str">
            <v>MU</v>
          </cell>
          <cell r="D124">
            <v>2067.65</v>
          </cell>
          <cell r="E124">
            <v>2232.69</v>
          </cell>
          <cell r="F124">
            <v>2833.73</v>
          </cell>
          <cell r="G124">
            <v>2459.5</v>
          </cell>
          <cell r="H124">
            <v>1824.28</v>
          </cell>
          <cell r="I124">
            <v>105.9</v>
          </cell>
          <cell r="J124">
            <v>10.09725400457666</v>
          </cell>
          <cell r="K124">
            <v>200</v>
          </cell>
          <cell r="N124">
            <v>674871</v>
          </cell>
          <cell r="O124">
            <v>0.64346967963386725</v>
          </cell>
          <cell r="P124">
            <v>3020</v>
          </cell>
          <cell r="Q124">
            <v>2.8794813119755913</v>
          </cell>
        </row>
        <row r="125">
          <cell r="A125">
            <v>2</v>
          </cell>
          <cell r="B125" t="str">
            <v xml:space="preserve">Target (PLAN )   </v>
          </cell>
          <cell r="C125" t="str">
            <v>MU</v>
          </cell>
          <cell r="D125">
            <v>2195</v>
          </cell>
          <cell r="E125">
            <v>2195</v>
          </cell>
          <cell r="F125">
            <v>2275</v>
          </cell>
          <cell r="G125">
            <v>2440</v>
          </cell>
          <cell r="H125">
            <v>2480</v>
          </cell>
          <cell r="I125">
            <v>95.83</v>
          </cell>
          <cell r="J125">
            <v>9.8898830717153263</v>
          </cell>
          <cell r="K125">
            <v>200</v>
          </cell>
          <cell r="N125">
            <v>723885</v>
          </cell>
          <cell r="O125">
            <v>0.74706647264621195</v>
          </cell>
          <cell r="P125">
            <v>5474</v>
          </cell>
          <cell r="Q125">
            <v>5.6492977078753723</v>
          </cell>
        </row>
        <row r="126">
          <cell r="A126">
            <v>3</v>
          </cell>
          <cell r="B126" t="str">
            <v>ACHIEVEMENT Percentage of ( 2 )</v>
          </cell>
          <cell r="C126" t="str">
            <v>%</v>
          </cell>
          <cell r="D126">
            <v>94.198177676537583</v>
          </cell>
          <cell r="E126">
            <v>101.71708428246014</v>
          </cell>
          <cell r="F126">
            <v>124.56</v>
          </cell>
          <cell r="G126">
            <v>124.56</v>
          </cell>
          <cell r="H126">
            <v>73.559677419354841</v>
          </cell>
          <cell r="I126">
            <v>78.753599999999992</v>
          </cell>
          <cell r="J126">
            <v>9.9780718101059911</v>
          </cell>
          <cell r="K126">
            <v>189</v>
          </cell>
          <cell r="N126">
            <v>551504.19999999995</v>
          </cell>
          <cell r="O126">
            <v>0.70807595208907392</v>
          </cell>
          <cell r="P126">
            <v>3856.2</v>
          </cell>
          <cell r="Q126">
            <v>5.5342134978167259</v>
          </cell>
        </row>
        <row r="127">
          <cell r="A127">
            <v>4</v>
          </cell>
          <cell r="B127" t="str">
            <v>Hydel Generation M.P.Share</v>
          </cell>
          <cell r="C127" t="str">
            <v>MU</v>
          </cell>
          <cell r="D127">
            <v>2274.37</v>
          </cell>
          <cell r="E127">
            <v>2324.88</v>
          </cell>
          <cell r="F127">
            <v>2850.57</v>
          </cell>
          <cell r="G127">
            <v>2507.1999999999998</v>
          </cell>
          <cell r="H127">
            <v>1809.98</v>
          </cell>
          <cell r="I127">
            <v>0</v>
          </cell>
          <cell r="J127">
            <v>0</v>
          </cell>
          <cell r="K127" t="str">
            <v/>
          </cell>
          <cell r="L127" t="str">
            <v/>
          </cell>
          <cell r="M127" t="str">
            <v/>
          </cell>
          <cell r="N127">
            <v>1161180</v>
          </cell>
          <cell r="O127">
            <v>0.73261492258577399</v>
          </cell>
          <cell r="P127">
            <v>12000</v>
          </cell>
          <cell r="Q127">
            <v>7.57107345203094</v>
          </cell>
        </row>
        <row r="128">
          <cell r="A128">
            <v>5</v>
          </cell>
          <cell r="B128" t="str">
            <v xml:space="preserve">Target (PLAN )   </v>
          </cell>
          <cell r="C128" t="str">
            <v>MU</v>
          </cell>
          <cell r="D128">
            <v>2200</v>
          </cell>
          <cell r="E128">
            <v>2200</v>
          </cell>
          <cell r="F128">
            <v>2300</v>
          </cell>
          <cell r="G128">
            <v>2385</v>
          </cell>
          <cell r="H128">
            <v>2424.17</v>
          </cell>
          <cell r="I128">
            <v>103</v>
          </cell>
          <cell r="J128">
            <v>7.7041026216388042</v>
          </cell>
          <cell r="K128" t="str">
            <v/>
          </cell>
          <cell r="L128">
            <v>31115</v>
          </cell>
          <cell r="M128">
            <v>1015605</v>
          </cell>
          <cell r="N128">
            <v>997310</v>
          </cell>
          <cell r="O128">
            <v>0.74595908597928118</v>
          </cell>
          <cell r="P128">
            <v>14785</v>
          </cell>
          <cell r="Q128">
            <v>11.0587531321291</v>
          </cell>
        </row>
        <row r="129">
          <cell r="A129">
            <v>6</v>
          </cell>
          <cell r="B129" t="str">
            <v>ACHIEVEMENT Percentage of ( 5 )</v>
          </cell>
          <cell r="C129" t="str">
            <v>%</v>
          </cell>
          <cell r="D129">
            <v>103.38045454545454</v>
          </cell>
          <cell r="E129">
            <v>105.67636363636363</v>
          </cell>
          <cell r="F129">
            <v>123.94</v>
          </cell>
          <cell r="G129">
            <v>123.94</v>
          </cell>
          <cell r="H129">
            <v>74.663905584179332</v>
          </cell>
          <cell r="I129">
            <v>108.33</v>
          </cell>
          <cell r="J129">
            <v>10.790592969629357</v>
          </cell>
          <cell r="K129" t="str">
            <v/>
          </cell>
          <cell r="L129">
            <v>47723</v>
          </cell>
          <cell r="M129">
            <v>791141</v>
          </cell>
          <cell r="N129">
            <v>802952</v>
          </cell>
          <cell r="O129">
            <v>0.7998087516061877</v>
          </cell>
          <cell r="P129">
            <v>15891</v>
          </cell>
          <cell r="Q129">
            <v>15.828792844122599</v>
          </cell>
        </row>
        <row r="130">
          <cell r="A130">
            <v>7</v>
          </cell>
          <cell r="B130" t="str">
            <v xml:space="preserve">Reservoir Level at the end 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  <cell r="I130">
            <v>114.24000000000001</v>
          </cell>
          <cell r="J130">
            <v>10.688822769887162</v>
          </cell>
          <cell r="K130" t="str">
            <v/>
          </cell>
          <cell r="L130">
            <v>51627</v>
          </cell>
          <cell r="M130">
            <v>828867</v>
          </cell>
          <cell r="N130">
            <v>871385</v>
          </cell>
          <cell r="O130">
            <v>0.81530810831041001</v>
          </cell>
          <cell r="P130">
            <v>15146</v>
          </cell>
          <cell r="Q130">
            <v>14.171298115608451</v>
          </cell>
        </row>
        <row r="131">
          <cell r="A131" t="str">
            <v>a</v>
          </cell>
          <cell r="B131" t="str">
            <v>GANDHISAGAR     MDDL   1250.00 Ft</v>
          </cell>
          <cell r="C131" t="str">
            <v>FT</v>
          </cell>
          <cell r="D131">
            <v>1291.08</v>
          </cell>
          <cell r="E131">
            <v>1295.8</v>
          </cell>
          <cell r="F131">
            <v>1272.98</v>
          </cell>
          <cell r="G131">
            <v>1265.2</v>
          </cell>
          <cell r="H131">
            <v>1248.69</v>
          </cell>
          <cell r="I131">
            <v>136.01</v>
          </cell>
          <cell r="J131">
            <v>10.65867324948082</v>
          </cell>
          <cell r="K131" t="str">
            <v/>
          </cell>
          <cell r="L131">
            <v>3954</v>
          </cell>
          <cell r="M131">
            <v>1008841</v>
          </cell>
          <cell r="N131">
            <v>1002324</v>
          </cell>
          <cell r="O131">
            <v>0.78548959680263308</v>
          </cell>
          <cell r="P131">
            <v>17158</v>
          </cell>
          <cell r="Q131">
            <v>13.446181575957056</v>
          </cell>
        </row>
        <row r="132">
          <cell r="A132" t="str">
            <v xml:space="preserve"> </v>
          </cell>
          <cell r="B132" t="str">
            <v>Energy   Contents   in   MKwh</v>
          </cell>
          <cell r="C132" t="str">
            <v>MU</v>
          </cell>
          <cell r="D132">
            <v>336.2</v>
          </cell>
          <cell r="E132">
            <v>411</v>
          </cell>
          <cell r="F132">
            <v>130.84</v>
          </cell>
          <cell r="G132">
            <v>75.400000000000006</v>
          </cell>
          <cell r="H132">
            <v>0</v>
          </cell>
          <cell r="I132">
            <v>136.81231500000001</v>
          </cell>
          <cell r="J132">
            <v>9.9482139546044532</v>
          </cell>
          <cell r="K132" t="str">
            <v/>
          </cell>
          <cell r="L132">
            <v>10262</v>
          </cell>
          <cell r="M132">
            <v>1014037</v>
          </cell>
          <cell r="N132">
            <v>995200.65999999992</v>
          </cell>
          <cell r="O132">
            <v>0.72365335631105709</v>
          </cell>
          <cell r="P132">
            <v>14122.88</v>
          </cell>
          <cell r="Q132">
            <v>10.269355642085591</v>
          </cell>
        </row>
        <row r="133">
          <cell r="A133" t="str">
            <v>b</v>
          </cell>
          <cell r="B133" t="str">
            <v>PENCH           MDDL    464.50 M</v>
          </cell>
          <cell r="C133" t="str">
            <v>M</v>
          </cell>
          <cell r="D133">
            <v>467.3</v>
          </cell>
          <cell r="E133">
            <v>486.66</v>
          </cell>
          <cell r="F133">
            <v>481.29</v>
          </cell>
          <cell r="G133">
            <v>478.86</v>
          </cell>
          <cell r="H133">
            <v>463.46</v>
          </cell>
          <cell r="I133">
            <v>138.1</v>
          </cell>
          <cell r="J133">
            <v>9.6756112940517056</v>
          </cell>
          <cell r="K133" t="str">
            <v/>
          </cell>
          <cell r="L133">
            <v>41415</v>
          </cell>
          <cell r="M133">
            <v>1102016</v>
          </cell>
          <cell r="N133">
            <v>1086065</v>
          </cell>
          <cell r="O133">
            <v>0.76092272122188731</v>
          </cell>
          <cell r="P133">
            <v>17781</v>
          </cell>
          <cell r="Q133">
            <v>12.457787430813422</v>
          </cell>
        </row>
        <row r="134">
          <cell r="A134" t="str">
            <v xml:space="preserve"> </v>
          </cell>
          <cell r="B134" t="str">
            <v>Energy   Contents   in   MKwh</v>
          </cell>
          <cell r="C134" t="str">
            <v>MU</v>
          </cell>
          <cell r="D134">
            <v>18.8</v>
          </cell>
          <cell r="E134">
            <v>289.5</v>
          </cell>
          <cell r="F134">
            <v>177.93</v>
          </cell>
          <cell r="G134">
            <v>137.9</v>
          </cell>
          <cell r="H134">
            <v>0</v>
          </cell>
          <cell r="I134">
            <v>134.1</v>
          </cell>
          <cell r="J134">
            <v>10.707441711913127</v>
          </cell>
          <cell r="K134">
            <v>245</v>
          </cell>
          <cell r="L134">
            <v>58749</v>
          </cell>
          <cell r="M134">
            <v>972440</v>
          </cell>
          <cell r="N134">
            <v>947187</v>
          </cell>
          <cell r="O134">
            <v>0.7562975087831364</v>
          </cell>
          <cell r="P134">
            <v>14466</v>
          </cell>
          <cell r="Q134">
            <v>11.550622804215905</v>
          </cell>
        </row>
        <row r="135">
          <cell r="A135" t="str">
            <v>c</v>
          </cell>
          <cell r="B135" t="str">
            <v>BARGI           MDDL    403.50 M</v>
          </cell>
          <cell r="C135" t="str">
            <v>M</v>
          </cell>
          <cell r="D135">
            <v>411.35</v>
          </cell>
          <cell r="E135">
            <v>416.75</v>
          </cell>
          <cell r="F135">
            <v>410.45</v>
          </cell>
          <cell r="G135">
            <v>411.05</v>
          </cell>
          <cell r="H135">
            <v>410</v>
          </cell>
          <cell r="I135">
            <v>74.2</v>
          </cell>
          <cell r="J135">
            <v>10.919793966151582</v>
          </cell>
          <cell r="K135">
            <v>245</v>
          </cell>
          <cell r="L135">
            <v>84001</v>
          </cell>
          <cell r="M135">
            <v>471584</v>
          </cell>
          <cell r="N135">
            <v>499471</v>
          </cell>
          <cell r="O135">
            <v>0.73505665930831499</v>
          </cell>
          <cell r="P135">
            <v>6005</v>
          </cell>
          <cell r="Q135">
            <v>8.8373804267844012</v>
          </cell>
        </row>
        <row r="136">
          <cell r="A136" t="str">
            <v xml:space="preserve"> </v>
          </cell>
          <cell r="B136" t="str">
            <v>Energy   Contents   in   MKwh</v>
          </cell>
          <cell r="C136" t="str">
            <v>MU</v>
          </cell>
          <cell r="D136">
            <v>71.55</v>
          </cell>
          <cell r="E136">
            <v>160.75</v>
          </cell>
          <cell r="F136">
            <v>60.4</v>
          </cell>
          <cell r="G136">
            <v>67.650000000000006</v>
          </cell>
          <cell r="H136">
            <v>55</v>
          </cell>
          <cell r="I136">
            <v>80.066000000000003</v>
          </cell>
          <cell r="J136">
            <v>10.288218136026625</v>
          </cell>
          <cell r="K136">
            <v>258</v>
          </cell>
          <cell r="L136">
            <v>58003</v>
          </cell>
          <cell r="M136">
            <v>576062</v>
          </cell>
          <cell r="N136">
            <v>559207</v>
          </cell>
          <cell r="O136">
            <v>0.71856263572465728</v>
          </cell>
          <cell r="P136">
            <v>5590</v>
          </cell>
          <cell r="Q136">
            <v>7.1829664752065581</v>
          </cell>
        </row>
        <row r="137">
          <cell r="A137" t="str">
            <v>d</v>
          </cell>
          <cell r="B137" t="str">
            <v>TONS            MDDL    275.00 M</v>
          </cell>
          <cell r="C137" t="str">
            <v>M</v>
          </cell>
          <cell r="D137">
            <v>277.3</v>
          </cell>
          <cell r="E137">
            <v>277.2</v>
          </cell>
          <cell r="F137">
            <v>277</v>
          </cell>
          <cell r="G137">
            <v>275</v>
          </cell>
          <cell r="H137">
            <v>276.3</v>
          </cell>
          <cell r="I137">
            <v>122.9</v>
          </cell>
          <cell r="J137">
            <v>10.242776300765914</v>
          </cell>
          <cell r="K137">
            <v>270</v>
          </cell>
          <cell r="L137">
            <v>100659</v>
          </cell>
          <cell r="M137">
            <v>783861</v>
          </cell>
          <cell r="N137">
            <v>787620</v>
          </cell>
          <cell r="O137">
            <v>0.65642111228716427</v>
          </cell>
          <cell r="P137">
            <v>6384</v>
          </cell>
          <cell r="Q137">
            <v>5.3205763957762082</v>
          </cell>
        </row>
        <row r="138">
          <cell r="A138" t="str">
            <v xml:space="preserve"> </v>
          </cell>
          <cell r="B138" t="str">
            <v>Energy   Contents   in   MKwh</v>
          </cell>
          <cell r="C138" t="str">
            <v>MU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0.87</v>
          </cell>
          <cell r="I138">
            <v>135.19999999999999</v>
          </cell>
          <cell r="J138">
            <v>10.424055512721663</v>
          </cell>
          <cell r="K138">
            <v>235</v>
          </cell>
          <cell r="M138">
            <v>875677</v>
          </cell>
          <cell r="N138">
            <v>845128</v>
          </cell>
          <cell r="O138">
            <v>0.65160215882806471</v>
          </cell>
          <cell r="P138">
            <v>4619</v>
          </cell>
          <cell r="Q138">
            <v>3.5612952968388587</v>
          </cell>
        </row>
        <row r="139">
          <cell r="A139" t="str">
            <v>e</v>
          </cell>
          <cell r="B139" t="str">
            <v>BIRSINGHPUR     MDDL    471.00 M</v>
          </cell>
          <cell r="C139" t="str">
            <v>M</v>
          </cell>
          <cell r="D139">
            <v>475.01</v>
          </cell>
          <cell r="E139">
            <v>475.65</v>
          </cell>
          <cell r="F139">
            <v>474.63</v>
          </cell>
          <cell r="G139">
            <v>475.73</v>
          </cell>
          <cell r="H139">
            <v>474.48</v>
          </cell>
          <cell r="I139">
            <v>119.56</v>
          </cell>
          <cell r="J139">
            <v>10.397154609411007</v>
          </cell>
          <cell r="K139">
            <v>229</v>
          </cell>
          <cell r="L139">
            <v>106452</v>
          </cell>
          <cell r="M139">
            <v>784705</v>
          </cell>
          <cell r="N139">
            <v>855542</v>
          </cell>
          <cell r="O139">
            <v>0.74399485186054803</v>
          </cell>
          <cell r="P139">
            <v>8418</v>
          </cell>
          <cell r="Q139">
            <v>7.3204455923404028</v>
          </cell>
        </row>
        <row r="140">
          <cell r="A140" t="str">
            <v xml:space="preserve"> </v>
          </cell>
          <cell r="B140" t="str">
            <v>Energy   Contents   in   MKwh</v>
          </cell>
          <cell r="C140" t="str">
            <v>MU</v>
          </cell>
          <cell r="D140">
            <v>4.41</v>
          </cell>
          <cell r="E140">
            <v>5.95</v>
          </cell>
          <cell r="F140">
            <v>3.95</v>
          </cell>
          <cell r="G140">
            <v>5.27</v>
          </cell>
          <cell r="H140">
            <v>3.78</v>
          </cell>
          <cell r="I140">
            <v>106.38520000000001</v>
          </cell>
          <cell r="J140">
            <v>10.454399705015359</v>
          </cell>
          <cell r="K140">
            <v>247.4</v>
          </cell>
          <cell r="L140">
            <v>69823</v>
          </cell>
          <cell r="M140">
            <v>698377.8</v>
          </cell>
          <cell r="N140">
            <v>709393.6</v>
          </cell>
          <cell r="O140">
            <v>0.70112748360174992</v>
          </cell>
          <cell r="P140">
            <v>6203.2</v>
          </cell>
          <cell r="Q140">
            <v>6.4445328373892865</v>
          </cell>
        </row>
        <row r="141">
          <cell r="A141" t="str">
            <v>f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 t="str">
            <v xml:space="preserve"> </v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g</v>
          </cell>
          <cell r="B143" t="str">
            <v xml:space="preserve">RAJGHAT     MDDL    </v>
          </cell>
          <cell r="C143" t="str">
            <v>M</v>
          </cell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>AUXILIARY CONSUMPTION</v>
          </cell>
          <cell r="K143" t="str">
            <v>MAXIMUM DEMAND</v>
          </cell>
          <cell r="L143" t="str">
            <v>COAL IN MT</v>
          </cell>
          <cell r="N143" t="str">
            <v>COAL CONSUMED</v>
          </cell>
          <cell r="P143" t="str">
            <v>FUEL OIL CONSUMPTION</v>
          </cell>
        </row>
        <row r="144">
          <cell r="A144" t="str">
            <v xml:space="preserve"> </v>
          </cell>
          <cell r="B144" t="str">
            <v>Energy   Contents   in   MKwh</v>
          </cell>
          <cell r="C144" t="str">
            <v>MU</v>
          </cell>
          <cell r="D144" t="str">
            <v xml:space="preserve"> </v>
          </cell>
          <cell r="E144" t="str">
            <v xml:space="preserve"> </v>
          </cell>
          <cell r="F144" t="str">
            <v xml:space="preserve"> </v>
          </cell>
          <cell r="G144" t="str">
            <v xml:space="preserve"> </v>
          </cell>
          <cell r="H144">
            <v>0</v>
          </cell>
          <cell r="I144" t="str">
            <v>MKwh</v>
          </cell>
          <cell r="J144" t="str">
            <v>%</v>
          </cell>
          <cell r="K144" t="str">
            <v>MW</v>
          </cell>
          <cell r="L144" t="str">
            <v>OP.STOCK</v>
          </cell>
          <cell r="M144" t="str">
            <v>RECIEPT</v>
          </cell>
          <cell r="N144" t="str">
            <v>MT</v>
          </cell>
          <cell r="O144" t="str">
            <v>Kg/kWH</v>
          </cell>
          <cell r="P144" t="str">
            <v>KL</v>
          </cell>
          <cell r="Q144" t="str">
            <v>ml/KWH</v>
          </cell>
        </row>
        <row r="145">
          <cell r="A145" t="str">
            <v xml:space="preserve"> </v>
          </cell>
          <cell r="B145" t="str">
            <v>M.P.E.B. GENERATION  AS PER SHARE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</row>
        <row r="146">
          <cell r="A146">
            <v>1</v>
          </cell>
          <cell r="B146" t="str">
            <v>THERMAL  ( Excl. 40% Satpura I)</v>
          </cell>
          <cell r="C146" t="str">
            <v>MU</v>
          </cell>
          <cell r="D146">
            <v>16139.38</v>
          </cell>
          <cell r="E146">
            <v>17117.55</v>
          </cell>
          <cell r="F146">
            <v>17701.060000000001</v>
          </cell>
          <cell r="G146">
            <v>19305.5</v>
          </cell>
          <cell r="H146">
            <v>19626.939999999999</v>
          </cell>
        </row>
        <row r="147">
          <cell r="A147">
            <v>2</v>
          </cell>
          <cell r="B147" t="str">
            <v>HYDEL    ( Excl. 50 % Chambal &amp; 1/3 Pench )</v>
          </cell>
          <cell r="C147" t="str">
            <v>MU</v>
          </cell>
          <cell r="D147">
            <v>2274.37</v>
          </cell>
          <cell r="E147">
            <v>2324.88</v>
          </cell>
          <cell r="F147">
            <v>2850.57</v>
          </cell>
          <cell r="G147">
            <v>2507.1999999999998</v>
          </cell>
          <cell r="H147">
            <v>1809.98</v>
          </cell>
        </row>
        <row r="148">
          <cell r="A148">
            <v>3</v>
          </cell>
          <cell r="B148" t="str">
            <v>TOTAL</v>
          </cell>
          <cell r="C148" t="str">
            <v>MU</v>
          </cell>
          <cell r="D148">
            <v>18413.75</v>
          </cell>
          <cell r="E148">
            <v>19442.43</v>
          </cell>
          <cell r="F148">
            <v>20551.63</v>
          </cell>
          <cell r="G148">
            <v>21812.7</v>
          </cell>
          <cell r="H148">
            <v>21436.92</v>
          </cell>
        </row>
        <row r="149">
          <cell r="A149" t="str">
            <v>Note :-</v>
          </cell>
          <cell r="B149" t="str">
            <v>1.Heavy and good rains resulted in more secondary generation in Hydel Stations in Year 1994-95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</row>
        <row r="150">
          <cell r="A150" t="str">
            <v>Note :-</v>
          </cell>
          <cell r="B150" t="str">
            <v>2.Intermittent rains practically every month resulted in building up level and non utilisation of water due to lack of demand in 1997-98.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</row>
        <row r="158">
          <cell r="A158" t="str">
            <v>Average last 5 years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</row>
        <row r="172">
          <cell r="A172" t="str">
            <v>Average last 5 years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</row>
        <row r="186">
          <cell r="A186" t="str">
            <v>Average last 5 years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</row>
        <row r="204">
          <cell r="A204" t="str">
            <v>Average last 5 years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</row>
        <row r="213">
          <cell r="A213" t="str">
            <v>Average last 5 years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</row>
        <row r="216">
          <cell r="A216" t="str">
            <v>Average last 2 years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</row>
        <row r="225">
          <cell r="A225" t="str">
            <v>Average last 5 years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</row>
        <row r="245">
          <cell r="A245" t="str">
            <v>Average last 5 years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 t="str">
            <v/>
          </cell>
          <cell r="H249">
            <v>48.670693426781355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 t="str">
            <v/>
          </cell>
          <cell r="H250">
            <v>50.006201550387594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 t="str">
            <v/>
          </cell>
          <cell r="H251">
            <v>52.539196650553258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 t="str">
            <v/>
          </cell>
          <cell r="H252">
            <v>49.07938008678358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 t="str">
            <v/>
          </cell>
          <cell r="H253">
            <v>52.453775764346368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 t="str">
            <v/>
          </cell>
          <cell r="H254">
            <v>52.67386910749844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 t="str">
            <v/>
          </cell>
          <cell r="H255">
            <v>54.555938958196286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 t="str">
            <v/>
          </cell>
          <cell r="H256">
            <v>58.871303112191427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 t="str">
            <v/>
          </cell>
          <cell r="H257">
            <v>62.086223278823468</v>
          </cell>
        </row>
      </sheetData>
      <sheetData sheetId="1"/>
      <sheetData sheetId="2"/>
      <sheetData sheetId="3"/>
      <sheetData sheetId="4" refreshError="1">
        <row r="3">
          <cell r="A3" t="str">
            <v>STATION NAME</v>
          </cell>
          <cell r="B3" t="str">
            <v>YEAR</v>
          </cell>
          <cell r="C3" t="str">
            <v>CAPACITY</v>
          </cell>
          <cell r="D3" t="str">
            <v>TARGET</v>
          </cell>
          <cell r="E3" t="str">
            <v>ACTUAL GENE.</v>
          </cell>
          <cell r="F3" t="str">
            <v>ACHIEVE-MENT</v>
          </cell>
          <cell r="G3" t="str">
            <v>AVAIL-ABILITY</v>
          </cell>
          <cell r="H3" t="str">
            <v>P.L.F.</v>
          </cell>
          <cell r="I3" t="str">
            <v>AUXILIARY CONSUMPTION</v>
          </cell>
          <cell r="K3" t="str">
            <v>MAXIMUM DEMAND</v>
          </cell>
          <cell r="L3" t="str">
            <v>COAL IN MT</v>
          </cell>
          <cell r="N3" t="str">
            <v>COAL CONSUMED</v>
          </cell>
          <cell r="P3" t="str">
            <v>FUEL OIL CONSUMPTION</v>
          </cell>
        </row>
        <row r="4">
          <cell r="A4" t="str">
            <v/>
          </cell>
          <cell r="B4" t="str">
            <v>P A R T I C U L A R S</v>
          </cell>
          <cell r="C4" t="str">
            <v>MW</v>
          </cell>
          <cell r="D4" t="str">
            <v>MKwh</v>
          </cell>
          <cell r="E4" t="str">
            <v>MKwh</v>
          </cell>
          <cell r="F4" t="str">
            <v>%</v>
          </cell>
          <cell r="G4" t="str">
            <v>%</v>
          </cell>
          <cell r="H4" t="str">
            <v>%</v>
          </cell>
          <cell r="I4" t="str">
            <v>MKwh</v>
          </cell>
          <cell r="J4" t="str">
            <v>%</v>
          </cell>
          <cell r="K4" t="str">
            <v>MW</v>
          </cell>
          <cell r="L4" t="str">
            <v>OP.STOCK</v>
          </cell>
          <cell r="M4" t="str">
            <v>RECIEPT</v>
          </cell>
          <cell r="N4" t="str">
            <v>MT</v>
          </cell>
          <cell r="O4" t="str">
            <v>Kg/kWH</v>
          </cell>
          <cell r="P4" t="str">
            <v>KL</v>
          </cell>
          <cell r="Q4" t="str">
            <v>ml/KWH</v>
          </cell>
        </row>
        <row r="5">
          <cell r="A5" t="str">
            <v>KORBA EAST I</v>
          </cell>
          <cell r="B5" t="str">
            <v>88-89</v>
          </cell>
          <cell r="C5">
            <v>90</v>
          </cell>
          <cell r="D5">
            <v>350</v>
          </cell>
          <cell r="E5">
            <v>233.16</v>
          </cell>
          <cell r="F5">
            <v>66.617142857142852</v>
          </cell>
          <cell r="G5">
            <v>45.51</v>
          </cell>
          <cell r="H5">
            <v>29.573820395738203</v>
          </cell>
          <cell r="I5" t="str">
            <v xml:space="preserve"> </v>
          </cell>
          <cell r="J5">
            <v>0</v>
          </cell>
          <cell r="K5">
            <v>57</v>
          </cell>
          <cell r="N5">
            <v>277748</v>
          </cell>
          <cell r="O5">
            <v>1.1912334877337452</v>
          </cell>
          <cell r="P5">
            <v>0</v>
          </cell>
          <cell r="Q5">
            <v>0</v>
          </cell>
        </row>
        <row r="6">
          <cell r="A6">
            <v>2</v>
          </cell>
          <cell r="B6" t="str">
            <v>89-90</v>
          </cell>
          <cell r="C6">
            <v>90</v>
          </cell>
          <cell r="D6">
            <v>315</v>
          </cell>
          <cell r="E6">
            <v>64.739999999999995</v>
          </cell>
          <cell r="F6">
            <v>10.23</v>
          </cell>
          <cell r="G6">
            <v>45.51</v>
          </cell>
          <cell r="H6">
            <v>38.924963924963919</v>
          </cell>
          <cell r="I6" t="str">
            <v xml:space="preserve"> </v>
          </cell>
          <cell r="J6">
            <v>0</v>
          </cell>
          <cell r="K6">
            <v>60</v>
          </cell>
          <cell r="N6">
            <v>71743</v>
          </cell>
          <cell r="O6">
            <v>1.1081711461229535</v>
          </cell>
          <cell r="P6">
            <v>0</v>
          </cell>
          <cell r="Q6">
            <v>0</v>
          </cell>
        </row>
        <row r="7">
          <cell r="A7" t="str">
            <v>KORBA EAST II</v>
          </cell>
          <cell r="B7" t="str">
            <v>88-89</v>
          </cell>
          <cell r="C7">
            <v>200</v>
          </cell>
          <cell r="D7">
            <v>900</v>
          </cell>
          <cell r="E7">
            <v>626.98</v>
          </cell>
          <cell r="F7">
            <v>69.664444444444442</v>
          </cell>
          <cell r="G7">
            <v>53.05</v>
          </cell>
          <cell r="H7">
            <v>35.786529680365298</v>
          </cell>
          <cell r="I7" t="str">
            <v xml:space="preserve"> </v>
          </cell>
          <cell r="J7">
            <v>0</v>
          </cell>
          <cell r="K7">
            <v>160</v>
          </cell>
          <cell r="N7">
            <v>588701</v>
          </cell>
          <cell r="O7">
            <v>0.93894701585377527</v>
          </cell>
          <cell r="P7">
            <v>7154</v>
          </cell>
          <cell r="Q7">
            <v>11.410252320648187</v>
          </cell>
        </row>
        <row r="8">
          <cell r="A8">
            <v>4</v>
          </cell>
          <cell r="B8" t="str">
            <v>89-90</v>
          </cell>
          <cell r="C8">
            <v>200</v>
          </cell>
          <cell r="D8">
            <v>900</v>
          </cell>
          <cell r="E8">
            <v>1032.1500000000001</v>
          </cell>
          <cell r="F8">
            <v>114.68333333333335</v>
          </cell>
          <cell r="G8">
            <v>72.95</v>
          </cell>
          <cell r="H8">
            <v>58.912671232876718</v>
          </cell>
          <cell r="I8">
            <v>119</v>
          </cell>
          <cell r="J8">
            <v>11.529331976941336</v>
          </cell>
          <cell r="K8">
            <v>200</v>
          </cell>
          <cell r="N8">
            <v>983703</v>
          </cell>
          <cell r="O8">
            <v>0.95306205493387575</v>
          </cell>
          <cell r="P8">
            <v>4674</v>
          </cell>
          <cell r="Q8">
            <v>4.5284115680860335</v>
          </cell>
        </row>
        <row r="9">
          <cell r="A9">
            <v>5</v>
          </cell>
          <cell r="B9" t="str">
            <v>90-91</v>
          </cell>
          <cell r="C9">
            <v>160</v>
          </cell>
          <cell r="D9">
            <v>1050</v>
          </cell>
          <cell r="E9">
            <v>1019.65</v>
          </cell>
          <cell r="F9">
            <v>97.109523809523807</v>
          </cell>
          <cell r="G9">
            <v>76.790000000000006</v>
          </cell>
          <cell r="H9">
            <v>72.749001141552512</v>
          </cell>
          <cell r="I9">
            <v>126</v>
          </cell>
          <cell r="J9">
            <v>12.357181385769627</v>
          </cell>
          <cell r="K9">
            <v>176</v>
          </cell>
          <cell r="N9">
            <v>985516</v>
          </cell>
          <cell r="O9">
            <v>0.9665238071887412</v>
          </cell>
          <cell r="P9">
            <v>4737</v>
          </cell>
          <cell r="Q9">
            <v>4.6457117638405334</v>
          </cell>
        </row>
        <row r="10">
          <cell r="A10">
            <v>6</v>
          </cell>
          <cell r="B10" t="str">
            <v>91-92</v>
          </cell>
          <cell r="C10">
            <v>160</v>
          </cell>
          <cell r="D10">
            <v>840</v>
          </cell>
          <cell r="E10">
            <v>623.36</v>
          </cell>
          <cell r="F10">
            <v>74.209523809523816</v>
          </cell>
          <cell r="G10">
            <v>55.55</v>
          </cell>
          <cell r="H10">
            <v>44.474885844748862</v>
          </cell>
          <cell r="I10">
            <v>91.84</v>
          </cell>
          <cell r="J10">
            <v>14.733059548254619</v>
          </cell>
          <cell r="K10">
            <v>146</v>
          </cell>
          <cell r="N10">
            <v>626484</v>
          </cell>
          <cell r="O10">
            <v>1.0050115503080082</v>
          </cell>
          <cell r="P10">
            <v>6372</v>
          </cell>
          <cell r="Q10">
            <v>10.222022587268993</v>
          </cell>
        </row>
        <row r="11">
          <cell r="A11" t="str">
            <v>a</v>
          </cell>
          <cell r="B11" t="str">
            <v>92-93</v>
          </cell>
          <cell r="C11">
            <v>160</v>
          </cell>
          <cell r="D11">
            <v>840</v>
          </cell>
          <cell r="E11">
            <v>725.76</v>
          </cell>
          <cell r="F11">
            <v>86.4</v>
          </cell>
          <cell r="G11">
            <v>61.32</v>
          </cell>
          <cell r="H11">
            <v>51.780821917808218</v>
          </cell>
          <cell r="I11">
            <v>104.13</v>
          </cell>
          <cell r="J11">
            <v>14.347718253968255</v>
          </cell>
          <cell r="K11">
            <v>192</v>
          </cell>
          <cell r="N11">
            <v>745282</v>
          </cell>
          <cell r="O11">
            <v>1.0268986992945326</v>
          </cell>
          <cell r="P11">
            <v>7889</v>
          </cell>
          <cell r="Q11">
            <v>10.869984567901234</v>
          </cell>
        </row>
        <row r="12">
          <cell r="A12" t="str">
            <v>b</v>
          </cell>
          <cell r="B12" t="str">
            <v>93-94</v>
          </cell>
          <cell r="C12">
            <v>160</v>
          </cell>
          <cell r="D12">
            <v>850</v>
          </cell>
          <cell r="E12">
            <v>726.2</v>
          </cell>
          <cell r="F12">
            <v>85.435294117647061</v>
          </cell>
          <cell r="G12">
            <v>60.264794520547945</v>
          </cell>
          <cell r="H12">
            <v>51.812214611872143</v>
          </cell>
          <cell r="I12">
            <v>102.85735</v>
          </cell>
          <cell r="J12">
            <v>14.163777196364638</v>
          </cell>
          <cell r="K12">
            <v>164</v>
          </cell>
          <cell r="N12">
            <v>747152</v>
          </cell>
          <cell r="O12">
            <v>1.0288515560451665</v>
          </cell>
          <cell r="P12">
            <v>6596.07</v>
          </cell>
          <cell r="Q12">
            <v>9.0829936656568435</v>
          </cell>
        </row>
        <row r="13">
          <cell r="A13" t="str">
            <v>c</v>
          </cell>
          <cell r="B13" t="str">
            <v>94-95</v>
          </cell>
          <cell r="C13">
            <v>160</v>
          </cell>
          <cell r="D13">
            <v>850</v>
          </cell>
          <cell r="E13">
            <v>797.1</v>
          </cell>
          <cell r="F13">
            <v>93.776470588235298</v>
          </cell>
          <cell r="G13">
            <v>67.2</v>
          </cell>
          <cell r="H13">
            <v>56.87071917808219</v>
          </cell>
          <cell r="I13">
            <v>111.1</v>
          </cell>
          <cell r="J13">
            <v>13.938025341864257</v>
          </cell>
          <cell r="K13">
            <v>182</v>
          </cell>
          <cell r="N13">
            <v>830584</v>
          </cell>
          <cell r="O13">
            <v>1.0420072763768662</v>
          </cell>
          <cell r="P13">
            <v>10237</v>
          </cell>
          <cell r="Q13">
            <v>12.842805168736669</v>
          </cell>
        </row>
        <row r="14">
          <cell r="A14" t="str">
            <v>d</v>
          </cell>
          <cell r="B14" t="str">
            <v>95-96</v>
          </cell>
          <cell r="C14">
            <v>160</v>
          </cell>
          <cell r="D14">
            <v>900</v>
          </cell>
          <cell r="E14">
            <v>1017.6</v>
          </cell>
          <cell r="F14">
            <v>113.06666666666666</v>
          </cell>
          <cell r="G14">
            <v>76.7</v>
          </cell>
          <cell r="H14">
            <v>72.404371584699447</v>
          </cell>
          <cell r="I14">
            <v>127</v>
          </cell>
          <cell r="J14">
            <v>12.480345911949685</v>
          </cell>
          <cell r="K14">
            <v>192</v>
          </cell>
          <cell r="N14">
            <v>1055897</v>
          </cell>
          <cell r="O14">
            <v>1.0376346305031448</v>
          </cell>
          <cell r="P14">
            <v>6774</v>
          </cell>
          <cell r="Q14">
            <v>6.6568396226415096</v>
          </cell>
        </row>
        <row r="15">
          <cell r="A15" t="str">
            <v>e</v>
          </cell>
          <cell r="B15" t="str">
            <v>96-97</v>
          </cell>
          <cell r="C15">
            <v>160</v>
          </cell>
          <cell r="D15">
            <v>900</v>
          </cell>
          <cell r="E15">
            <v>1111.0999999999999</v>
          </cell>
          <cell r="F15">
            <v>123.45555555555553</v>
          </cell>
          <cell r="G15">
            <v>81.400000000000006</v>
          </cell>
          <cell r="H15">
            <v>79.273687214611869</v>
          </cell>
          <cell r="I15">
            <v>128.80000000000001</v>
          </cell>
          <cell r="J15">
            <v>11.592115921159214</v>
          </cell>
          <cell r="K15">
            <v>196</v>
          </cell>
          <cell r="N15">
            <v>1098156</v>
          </cell>
          <cell r="O15">
            <v>0.98835028350283505</v>
          </cell>
          <cell r="P15">
            <v>6387</v>
          </cell>
          <cell r="Q15">
            <v>5.7483574835748366</v>
          </cell>
        </row>
        <row r="16">
          <cell r="A16" t="str">
            <v>f</v>
          </cell>
          <cell r="B16" t="str">
            <v>97-98</v>
          </cell>
          <cell r="C16">
            <v>160</v>
          </cell>
          <cell r="D16">
            <v>1050</v>
          </cell>
          <cell r="E16">
            <v>1123.95</v>
          </cell>
          <cell r="F16">
            <v>107.04285714285714</v>
          </cell>
          <cell r="G16">
            <v>83.5</v>
          </cell>
          <cell r="H16">
            <v>80.190496575342465</v>
          </cell>
          <cell r="I16">
            <v>132.66300000000001</v>
          </cell>
          <cell r="J16">
            <v>11.803283064193247</v>
          </cell>
          <cell r="K16">
            <v>190</v>
          </cell>
          <cell r="N16">
            <v>1049273</v>
          </cell>
          <cell r="O16">
            <v>0.93355843231460478</v>
          </cell>
          <cell r="P16">
            <v>5874</v>
          </cell>
          <cell r="Q16">
            <v>5.2262111303883625</v>
          </cell>
        </row>
        <row r="17">
          <cell r="A17" t="str">
            <v>g</v>
          </cell>
          <cell r="B17" t="str">
            <v>98-99</v>
          </cell>
          <cell r="C17">
            <v>160</v>
          </cell>
          <cell r="D17">
            <v>1000</v>
          </cell>
          <cell r="E17">
            <v>827.49</v>
          </cell>
          <cell r="F17">
            <v>82.748999999999995</v>
          </cell>
          <cell r="G17">
            <v>59.9</v>
          </cell>
          <cell r="H17">
            <v>59.038955479452056</v>
          </cell>
          <cell r="I17">
            <v>98.7</v>
          </cell>
          <cell r="J17">
            <v>11.927636587753327</v>
          </cell>
          <cell r="K17">
            <v>188</v>
          </cell>
          <cell r="N17">
            <v>770211</v>
          </cell>
          <cell r="O17">
            <v>0.93077982815502303</v>
          </cell>
          <cell r="P17">
            <v>3594</v>
          </cell>
          <cell r="Q17">
            <v>4.3432549033825181</v>
          </cell>
        </row>
        <row r="18">
          <cell r="A18" t="str">
            <v>h</v>
          </cell>
          <cell r="B18" t="str">
            <v>99-00</v>
          </cell>
          <cell r="C18">
            <v>160</v>
          </cell>
          <cell r="D18">
            <v>900</v>
          </cell>
          <cell r="E18">
            <v>991.4</v>
          </cell>
          <cell r="F18">
            <v>110.15555555555555</v>
          </cell>
          <cell r="G18">
            <v>76.5</v>
          </cell>
          <cell r="H18">
            <v>70.5</v>
          </cell>
          <cell r="I18">
            <v>123.9</v>
          </cell>
          <cell r="J18">
            <v>12.5</v>
          </cell>
          <cell r="K18">
            <v>172</v>
          </cell>
          <cell r="N18">
            <v>945093</v>
          </cell>
          <cell r="O18">
            <v>0.95</v>
          </cell>
          <cell r="P18">
            <v>4874</v>
          </cell>
          <cell r="Q18">
            <v>4.9162800080693971</v>
          </cell>
        </row>
        <row r="19">
          <cell r="A19">
            <v>7</v>
          </cell>
          <cell r="B19" t="str">
            <v>00-01</v>
          </cell>
          <cell r="C19">
            <v>160</v>
          </cell>
          <cell r="D19">
            <v>850</v>
          </cell>
          <cell r="E19">
            <v>889.2</v>
          </cell>
          <cell r="F19">
            <v>104.61176470588235</v>
          </cell>
          <cell r="G19">
            <v>64.37</v>
          </cell>
          <cell r="H19">
            <v>63.44</v>
          </cell>
          <cell r="I19">
            <v>107.73</v>
          </cell>
          <cell r="J19">
            <v>12.12</v>
          </cell>
          <cell r="K19">
            <v>180</v>
          </cell>
          <cell r="N19">
            <v>852784</v>
          </cell>
          <cell r="O19">
            <v>0.95899999999999996</v>
          </cell>
          <cell r="P19">
            <v>3494</v>
          </cell>
          <cell r="Q19">
            <v>3.93</v>
          </cell>
        </row>
        <row r="20">
          <cell r="A20" t="str">
            <v>Average last 5 years</v>
          </cell>
          <cell r="C20" t="str">
            <v>No</v>
          </cell>
          <cell r="D20">
            <v>940</v>
          </cell>
          <cell r="E20">
            <v>988.62800000000004</v>
          </cell>
          <cell r="F20">
            <v>105.60294659197011</v>
          </cell>
          <cell r="G20">
            <v>73.134</v>
          </cell>
          <cell r="H20">
            <v>70.488627853881283</v>
          </cell>
          <cell r="I20">
            <v>118.3586</v>
          </cell>
          <cell r="J20">
            <v>11.988607114621157</v>
          </cell>
          <cell r="K20">
            <v>185.2</v>
          </cell>
          <cell r="L20">
            <v>0</v>
          </cell>
          <cell r="M20">
            <v>0</v>
          </cell>
          <cell r="N20">
            <v>943103.4</v>
          </cell>
          <cell r="O20">
            <v>0.95233770879449242</v>
          </cell>
          <cell r="P20">
            <v>4844.6000000000004</v>
          </cell>
          <cell r="Q20">
            <v>4.832820705083023</v>
          </cell>
        </row>
        <row r="21">
          <cell r="A21" t="str">
            <v>KORBA EAST III</v>
          </cell>
          <cell r="B21" t="str">
            <v>88-89</v>
          </cell>
          <cell r="C21">
            <v>240</v>
          </cell>
          <cell r="D21">
            <v>1200</v>
          </cell>
          <cell r="E21">
            <v>1075.1099999999999</v>
          </cell>
          <cell r="F21">
            <v>89.592499999999987</v>
          </cell>
          <cell r="G21">
            <v>73.069999999999993</v>
          </cell>
          <cell r="H21">
            <v>51.137271689497709</v>
          </cell>
          <cell r="I21" t="str">
            <v xml:space="preserve"> </v>
          </cell>
          <cell r="J21">
            <v>0</v>
          </cell>
          <cell r="K21">
            <v>212</v>
          </cell>
          <cell r="N21">
            <v>978858</v>
          </cell>
          <cell r="O21">
            <v>0.9104724167759578</v>
          </cell>
          <cell r="P21">
            <v>19275</v>
          </cell>
          <cell r="Q21">
            <v>17.928398024388205</v>
          </cell>
        </row>
        <row r="22">
          <cell r="A22">
            <v>8</v>
          </cell>
          <cell r="B22" t="str">
            <v>89-90</v>
          </cell>
          <cell r="C22">
            <v>240</v>
          </cell>
          <cell r="D22">
            <v>1110</v>
          </cell>
          <cell r="E22">
            <v>1193.79</v>
          </cell>
          <cell r="F22">
            <v>107.54864864864865</v>
          </cell>
          <cell r="G22">
            <v>78.05</v>
          </cell>
          <cell r="H22">
            <v>56.782248858447488</v>
          </cell>
          <cell r="I22">
            <v>114</v>
          </cell>
          <cell r="J22">
            <v>9.5494182393888369</v>
          </cell>
          <cell r="K22">
            <v>224</v>
          </cell>
          <cell r="N22">
            <v>1094158</v>
          </cell>
          <cell r="O22">
            <v>0.916541435260808</v>
          </cell>
          <cell r="P22">
            <v>18208</v>
          </cell>
          <cell r="Q22">
            <v>15.252263798490523</v>
          </cell>
        </row>
        <row r="23">
          <cell r="A23" t="str">
            <v>a</v>
          </cell>
          <cell r="B23" t="str">
            <v>90-91</v>
          </cell>
          <cell r="C23">
            <v>240</v>
          </cell>
          <cell r="D23">
            <v>1250</v>
          </cell>
          <cell r="E23">
            <v>1137.1400000000001</v>
          </cell>
          <cell r="F23">
            <v>90.97120000000001</v>
          </cell>
          <cell r="G23">
            <v>73.55</v>
          </cell>
          <cell r="H23">
            <v>54.087709284627103</v>
          </cell>
          <cell r="I23">
            <v>113</v>
          </cell>
          <cell r="J23">
            <v>9.9372108975148166</v>
          </cell>
          <cell r="K23">
            <v>215</v>
          </cell>
          <cell r="N23">
            <v>1065421</v>
          </cell>
          <cell r="O23">
            <v>0.93693036917178185</v>
          </cell>
          <cell r="P23">
            <v>14929</v>
          </cell>
          <cell r="Q23">
            <v>13.128550574247672</v>
          </cell>
        </row>
        <row r="24">
          <cell r="A24" t="str">
            <v>b</v>
          </cell>
          <cell r="B24" t="str">
            <v>91-92</v>
          </cell>
          <cell r="C24">
            <v>240</v>
          </cell>
          <cell r="D24">
            <v>1200</v>
          </cell>
          <cell r="E24">
            <v>850.6</v>
          </cell>
          <cell r="F24">
            <v>70.88333333333334</v>
          </cell>
          <cell r="G24">
            <v>60.67</v>
          </cell>
          <cell r="H24">
            <v>40.458523592085236</v>
          </cell>
          <cell r="I24">
            <v>93.49</v>
          </cell>
          <cell r="J24">
            <v>10.99106513049612</v>
          </cell>
          <cell r="K24">
            <v>218</v>
          </cell>
          <cell r="N24">
            <v>821535</v>
          </cell>
          <cell r="O24">
            <v>0.96583000235128147</v>
          </cell>
          <cell r="P24">
            <v>13865</v>
          </cell>
          <cell r="Q24">
            <v>16.300258640959321</v>
          </cell>
        </row>
        <row r="25">
          <cell r="A25" t="str">
            <v>c</v>
          </cell>
          <cell r="B25" t="str">
            <v>92-93</v>
          </cell>
          <cell r="C25">
            <v>240</v>
          </cell>
          <cell r="D25">
            <v>1100</v>
          </cell>
          <cell r="E25">
            <v>866.45</v>
          </cell>
          <cell r="F25">
            <v>78.768181818181816</v>
          </cell>
          <cell r="G25">
            <v>60.12</v>
          </cell>
          <cell r="H25">
            <v>41.212423896499239</v>
          </cell>
          <cell r="I25">
            <v>93.94</v>
          </cell>
          <cell r="J25">
            <v>10.841941254544405</v>
          </cell>
          <cell r="K25">
            <v>220</v>
          </cell>
          <cell r="N25">
            <v>837244</v>
          </cell>
          <cell r="O25">
            <v>0.96629234231634831</v>
          </cell>
          <cell r="P25">
            <v>13463</v>
          </cell>
          <cell r="Q25">
            <v>15.538115298055283</v>
          </cell>
        </row>
        <row r="26">
          <cell r="A26" t="str">
            <v>d</v>
          </cell>
          <cell r="B26" t="str">
            <v>93-94</v>
          </cell>
          <cell r="C26">
            <v>240</v>
          </cell>
          <cell r="D26">
            <v>1200</v>
          </cell>
          <cell r="E26">
            <v>1009.737</v>
          </cell>
          <cell r="F26">
            <v>84.144750000000002</v>
          </cell>
          <cell r="G26">
            <v>68.032301369863021</v>
          </cell>
          <cell r="H26">
            <v>48.027825342465754</v>
          </cell>
          <cell r="I26">
            <v>106.832292</v>
          </cell>
          <cell r="J26">
            <v>10.580209698168929</v>
          </cell>
          <cell r="K26">
            <v>216</v>
          </cell>
          <cell r="N26">
            <v>1033657</v>
          </cell>
          <cell r="O26">
            <v>1.0236893369263482</v>
          </cell>
          <cell r="P26">
            <v>9864.48</v>
          </cell>
          <cell r="Q26">
            <v>9.7693557827434265</v>
          </cell>
        </row>
        <row r="27">
          <cell r="A27" t="str">
            <v>e</v>
          </cell>
          <cell r="B27" t="str">
            <v>94-95</v>
          </cell>
          <cell r="C27">
            <v>240</v>
          </cell>
          <cell r="D27">
            <v>1150</v>
          </cell>
          <cell r="E27">
            <v>1103</v>
          </cell>
          <cell r="F27">
            <v>95.913043478260875</v>
          </cell>
          <cell r="G27">
            <v>76.5</v>
          </cell>
          <cell r="H27">
            <v>52.463850837138509</v>
          </cell>
          <cell r="I27">
            <v>121.3</v>
          </cell>
          <cell r="J27">
            <v>10.99728014505893</v>
          </cell>
          <cell r="K27">
            <v>217</v>
          </cell>
          <cell r="N27">
            <v>1127339</v>
          </cell>
          <cell r="O27">
            <v>1.0220661831368993</v>
          </cell>
          <cell r="P27">
            <v>19357</v>
          </cell>
          <cell r="Q27">
            <v>17.5494106980961</v>
          </cell>
        </row>
        <row r="28">
          <cell r="A28">
            <v>9</v>
          </cell>
          <cell r="B28" t="str">
            <v>95-96</v>
          </cell>
          <cell r="C28">
            <v>240</v>
          </cell>
          <cell r="D28">
            <v>1150</v>
          </cell>
          <cell r="E28">
            <v>1114.5</v>
          </cell>
          <cell r="F28">
            <v>96.913043478260875</v>
          </cell>
          <cell r="G28">
            <v>72.2</v>
          </cell>
          <cell r="H28">
            <v>52.866006375227684</v>
          </cell>
          <cell r="I28">
            <v>119.5</v>
          </cell>
          <cell r="J28">
            <v>10.722296994167788</v>
          </cell>
          <cell r="K28">
            <v>214</v>
          </cell>
          <cell r="N28">
            <v>1148422</v>
          </cell>
          <cell r="O28">
            <v>1.0304369672498879</v>
          </cell>
          <cell r="P28">
            <v>9390</v>
          </cell>
          <cell r="Q28">
            <v>8.4253028263795429</v>
          </cell>
        </row>
        <row r="29">
          <cell r="A29">
            <v>10</v>
          </cell>
          <cell r="B29" t="str">
            <v>96-97</v>
          </cell>
          <cell r="C29">
            <v>240</v>
          </cell>
          <cell r="D29">
            <v>1200</v>
          </cell>
          <cell r="E29">
            <v>1261.0999999999999</v>
          </cell>
          <cell r="F29">
            <v>105.09166666666665</v>
          </cell>
          <cell r="G29">
            <v>78.599999999999994</v>
          </cell>
          <cell r="H29">
            <v>59.983828006088274</v>
          </cell>
          <cell r="I29">
            <v>130.69999999999999</v>
          </cell>
          <cell r="J29">
            <v>10.363967964475457</v>
          </cell>
          <cell r="K29">
            <v>217</v>
          </cell>
          <cell r="N29">
            <v>1215835</v>
          </cell>
          <cell r="O29">
            <v>0.96410673221790499</v>
          </cell>
          <cell r="P29">
            <v>7474</v>
          </cell>
          <cell r="Q29">
            <v>5.9265720402822932</v>
          </cell>
        </row>
        <row r="30">
          <cell r="A30">
            <v>11</v>
          </cell>
          <cell r="B30" t="str">
            <v>97-98</v>
          </cell>
          <cell r="C30">
            <v>240</v>
          </cell>
          <cell r="D30">
            <v>1000</v>
          </cell>
          <cell r="E30">
            <v>1352.17</v>
          </cell>
          <cell r="F30">
            <v>135.21700000000001</v>
          </cell>
          <cell r="G30">
            <v>83.4</v>
          </cell>
          <cell r="H30">
            <v>64.31554414003044</v>
          </cell>
          <cell r="I30">
            <v>139.19800000000001</v>
          </cell>
          <cell r="J30">
            <v>10.294415643003468</v>
          </cell>
          <cell r="K30">
            <v>213</v>
          </cell>
          <cell r="N30">
            <v>1152800</v>
          </cell>
          <cell r="O30">
            <v>0.85255552186485428</v>
          </cell>
          <cell r="P30">
            <v>6231</v>
          </cell>
          <cell r="Q30">
            <v>4.6081483837091488</v>
          </cell>
        </row>
        <row r="31">
          <cell r="A31">
            <v>12</v>
          </cell>
          <cell r="B31" t="str">
            <v>98-99</v>
          </cell>
          <cell r="C31">
            <v>240</v>
          </cell>
          <cell r="D31">
            <v>1100</v>
          </cell>
          <cell r="E31">
            <v>969.66</v>
          </cell>
          <cell r="F31">
            <v>88.150909090909096</v>
          </cell>
          <cell r="G31">
            <v>59.9</v>
          </cell>
          <cell r="H31">
            <v>46.121575342465754</v>
          </cell>
          <cell r="I31">
            <v>104.9</v>
          </cell>
          <cell r="J31">
            <v>10.818224944826023</v>
          </cell>
          <cell r="K31">
            <v>205</v>
          </cell>
          <cell r="N31">
            <v>842753</v>
          </cell>
          <cell r="O31">
            <v>0.86912216653259911</v>
          </cell>
          <cell r="P31">
            <v>4062</v>
          </cell>
          <cell r="Q31">
            <v>4.1890972093311056</v>
          </cell>
        </row>
        <row r="32">
          <cell r="A32">
            <v>13</v>
          </cell>
          <cell r="B32" t="str">
            <v>99-00</v>
          </cell>
          <cell r="C32">
            <v>240</v>
          </cell>
          <cell r="D32">
            <v>1000</v>
          </cell>
          <cell r="E32">
            <v>1349.3</v>
          </cell>
          <cell r="F32">
            <v>150.1</v>
          </cell>
          <cell r="G32">
            <v>84.2</v>
          </cell>
          <cell r="H32">
            <v>64</v>
          </cell>
          <cell r="I32">
            <v>136.1</v>
          </cell>
          <cell r="J32">
            <v>10.1</v>
          </cell>
          <cell r="K32">
            <v>208</v>
          </cell>
          <cell r="N32">
            <v>1212963</v>
          </cell>
          <cell r="O32">
            <v>0.9</v>
          </cell>
          <cell r="P32">
            <v>5019</v>
          </cell>
          <cell r="Q32">
            <v>3.72</v>
          </cell>
        </row>
        <row r="33">
          <cell r="A33">
            <v>14</v>
          </cell>
          <cell r="B33" t="str">
            <v>00-01</v>
          </cell>
          <cell r="C33">
            <v>240</v>
          </cell>
          <cell r="D33">
            <v>1150</v>
          </cell>
          <cell r="E33">
            <v>1293.6300000000001</v>
          </cell>
          <cell r="F33">
            <v>112.48956521739132</v>
          </cell>
          <cell r="G33">
            <v>81.05</v>
          </cell>
          <cell r="H33">
            <v>61.53</v>
          </cell>
          <cell r="I33">
            <v>128.52000000000001</v>
          </cell>
          <cell r="J33">
            <v>9.93</v>
          </cell>
          <cell r="K33">
            <v>206</v>
          </cell>
          <cell r="N33">
            <v>1151942</v>
          </cell>
          <cell r="O33">
            <v>0.89</v>
          </cell>
          <cell r="P33">
            <v>5085</v>
          </cell>
          <cell r="Q33">
            <v>3.93</v>
          </cell>
        </row>
        <row r="34">
          <cell r="A34" t="str">
            <v>Average last 5 years</v>
          </cell>
          <cell r="B34" t="str">
            <v>Cost of  Fuels  per  Kwh  Generated</v>
          </cell>
          <cell r="C34" t="str">
            <v>Paise</v>
          </cell>
          <cell r="D34">
            <v>1090</v>
          </cell>
          <cell r="E34">
            <v>1245.172</v>
          </cell>
          <cell r="F34">
            <v>118.20982819499341</v>
          </cell>
          <cell r="G34">
            <v>77.430000000000007</v>
          </cell>
          <cell r="H34">
            <v>59.190189497716894</v>
          </cell>
          <cell r="I34">
            <v>127.8836</v>
          </cell>
          <cell r="J34">
            <v>10.301321710460989</v>
          </cell>
          <cell r="K34">
            <v>209.8</v>
          </cell>
          <cell r="L34">
            <v>0</v>
          </cell>
          <cell r="M34">
            <v>0</v>
          </cell>
          <cell r="N34">
            <v>1115258.6000000001</v>
          </cell>
          <cell r="O34">
            <v>0.89515688412307171</v>
          </cell>
          <cell r="P34">
            <v>5574.2</v>
          </cell>
          <cell r="Q34">
            <v>4.4747635266645087</v>
          </cell>
        </row>
        <row r="35">
          <cell r="A35" t="str">
            <v>KORBA EAST</v>
          </cell>
          <cell r="B35" t="str">
            <v>88-89</v>
          </cell>
          <cell r="C35">
            <v>530</v>
          </cell>
          <cell r="D35">
            <v>2450</v>
          </cell>
          <cell r="E35">
            <v>1935.25</v>
          </cell>
          <cell r="F35">
            <v>78.989795918367349</v>
          </cell>
          <cell r="G35">
            <v>60.835283018867919</v>
          </cell>
          <cell r="H35">
            <v>41.682820711639529</v>
          </cell>
          <cell r="I35">
            <v>0</v>
          </cell>
          <cell r="J35">
            <v>0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>
            <v>1845307</v>
          </cell>
          <cell r="O35">
            <v>0.95352383412995734</v>
          </cell>
          <cell r="P35">
            <v>26429</v>
          </cell>
          <cell r="Q35">
            <v>13.656633509882445</v>
          </cell>
        </row>
        <row r="36">
          <cell r="A36">
            <v>17</v>
          </cell>
          <cell r="B36" t="str">
            <v>89-90</v>
          </cell>
          <cell r="C36">
            <v>530</v>
          </cell>
          <cell r="D36">
            <v>2325</v>
          </cell>
          <cell r="E36">
            <v>2290.6799999999998</v>
          </cell>
          <cell r="F36">
            <v>98.523870967741928</v>
          </cell>
          <cell r="G36">
            <v>70.599811320754725</v>
          </cell>
          <cell r="H36">
            <v>49.338330317911598</v>
          </cell>
          <cell r="I36">
            <v>233</v>
          </cell>
          <cell r="J36">
            <v>10.171652085843506</v>
          </cell>
          <cell r="K36" t="str">
            <v xml:space="preserve"> </v>
          </cell>
          <cell r="L36">
            <v>126109</v>
          </cell>
          <cell r="M36">
            <v>2052076</v>
          </cell>
          <cell r="N36">
            <v>2149604</v>
          </cell>
          <cell r="O36">
            <v>0.93841304765397171</v>
          </cell>
          <cell r="P36">
            <v>22882</v>
          </cell>
          <cell r="Q36">
            <v>9.9891735205266574</v>
          </cell>
        </row>
        <row r="37">
          <cell r="A37">
            <v>18</v>
          </cell>
          <cell r="B37" t="str">
            <v>90-91</v>
          </cell>
          <cell r="C37">
            <v>400</v>
          </cell>
          <cell r="D37">
            <v>2300</v>
          </cell>
          <cell r="E37">
            <v>2156.79</v>
          </cell>
          <cell r="F37">
            <v>93.773478260869567</v>
          </cell>
          <cell r="G37">
            <v>74.846000000000004</v>
          </cell>
          <cell r="H37">
            <v>61.552226027397261</v>
          </cell>
          <cell r="I37">
            <v>239</v>
          </cell>
          <cell r="J37">
            <v>11.081282832357346</v>
          </cell>
          <cell r="K37" t="str">
            <v xml:space="preserve"> </v>
          </cell>
          <cell r="L37">
            <v>140564</v>
          </cell>
          <cell r="M37">
            <v>1960713</v>
          </cell>
          <cell r="N37">
            <v>2050937</v>
          </cell>
          <cell r="O37">
            <v>0.9509210447006895</v>
          </cell>
          <cell r="P37">
            <v>19666</v>
          </cell>
          <cell r="Q37">
            <v>9.1181802586250864</v>
          </cell>
        </row>
        <row r="38">
          <cell r="A38" t="str">
            <v>Note :-</v>
          </cell>
          <cell r="B38" t="str">
            <v>91-92</v>
          </cell>
          <cell r="C38">
            <v>400</v>
          </cell>
          <cell r="D38">
            <v>2040</v>
          </cell>
          <cell r="E38">
            <v>1473.96</v>
          </cell>
          <cell r="F38">
            <v>72.252941176470586</v>
          </cell>
          <cell r="G38">
            <v>58.622000000000007</v>
          </cell>
          <cell r="H38">
            <v>41.950136612021858</v>
          </cell>
          <cell r="I38">
            <v>185.32999999999998</v>
          </cell>
          <cell r="J38">
            <v>12.573611224185187</v>
          </cell>
          <cell r="K38" t="str">
            <v xml:space="preserve"> </v>
          </cell>
          <cell r="L38">
            <v>106295</v>
          </cell>
          <cell r="M38">
            <v>1485028</v>
          </cell>
          <cell r="N38">
            <v>1448019</v>
          </cell>
          <cell r="O38">
            <v>0.98240047219734594</v>
          </cell>
          <cell r="P38">
            <v>20237</v>
          </cell>
          <cell r="Q38">
            <v>13.729680588347037</v>
          </cell>
        </row>
        <row r="39">
          <cell r="A39">
            <v>1</v>
          </cell>
          <cell r="B39" t="str">
            <v>92-93</v>
          </cell>
          <cell r="C39">
            <v>400</v>
          </cell>
          <cell r="D39">
            <v>1940</v>
          </cell>
          <cell r="E39">
            <v>1592.21</v>
          </cell>
          <cell r="F39">
            <v>82.072680412371128</v>
          </cell>
          <cell r="G39">
            <v>60.6</v>
          </cell>
          <cell r="H39">
            <v>45.439783105022833</v>
          </cell>
          <cell r="I39">
            <v>198.07</v>
          </cell>
          <cell r="J39">
            <v>12.439941967454041</v>
          </cell>
          <cell r="K39" t="str">
            <v xml:space="preserve"> </v>
          </cell>
          <cell r="L39">
            <v>138478</v>
          </cell>
          <cell r="M39">
            <v>1460489</v>
          </cell>
          <cell r="N39">
            <v>1582526</v>
          </cell>
          <cell r="O39">
            <v>0.99391788771581635</v>
          </cell>
          <cell r="P39">
            <v>21352</v>
          </cell>
          <cell r="Q39">
            <v>13.410291356039718</v>
          </cell>
        </row>
        <row r="40">
          <cell r="A40">
            <v>2</v>
          </cell>
          <cell r="B40" t="str">
            <v>93-94</v>
          </cell>
          <cell r="C40">
            <v>400</v>
          </cell>
          <cell r="D40">
            <v>2050</v>
          </cell>
          <cell r="E40">
            <v>1735.9369999999999</v>
          </cell>
          <cell r="F40">
            <v>84.679853658536572</v>
          </cell>
          <cell r="G40">
            <v>64.925298630136979</v>
          </cell>
          <cell r="H40">
            <v>49.541581050228309</v>
          </cell>
          <cell r="I40">
            <v>209.68964199999999</v>
          </cell>
          <cell r="J40">
            <v>12.079334791527572</v>
          </cell>
          <cell r="K40" t="str">
            <v xml:space="preserve"> </v>
          </cell>
          <cell r="L40">
            <v>55118</v>
          </cell>
          <cell r="M40">
            <v>1778517</v>
          </cell>
          <cell r="N40">
            <v>1780809</v>
          </cell>
          <cell r="O40">
            <v>1.0258488643309061</v>
          </cell>
          <cell r="P40">
            <v>16460.55</v>
          </cell>
          <cell r="Q40">
            <v>9.482227753656959</v>
          </cell>
        </row>
        <row r="41">
          <cell r="A41">
            <v>3</v>
          </cell>
          <cell r="B41" t="str">
            <v>94-95</v>
          </cell>
          <cell r="C41">
            <v>400</v>
          </cell>
          <cell r="D41">
            <v>2000</v>
          </cell>
          <cell r="E41">
            <v>1900.1</v>
          </cell>
          <cell r="F41">
            <v>95.004999999999995</v>
          </cell>
          <cell r="G41">
            <v>72.78</v>
          </cell>
          <cell r="H41">
            <v>54.226598173515981</v>
          </cell>
          <cell r="I41">
            <v>232.39999999999998</v>
          </cell>
          <cell r="J41">
            <v>12.230935213936107</v>
          </cell>
          <cell r="K41">
            <v>390</v>
          </cell>
          <cell r="L41">
            <v>55519</v>
          </cell>
          <cell r="M41">
            <v>1906808</v>
          </cell>
          <cell r="N41">
            <v>1957923</v>
          </cell>
          <cell r="O41">
            <v>1.0304315562338824</v>
          </cell>
          <cell r="P41">
            <v>29594</v>
          </cell>
          <cell r="Q41">
            <v>15.57496973843482</v>
          </cell>
        </row>
        <row r="42">
          <cell r="A42">
            <v>4</v>
          </cell>
          <cell r="B42" t="str">
            <v>95-96</v>
          </cell>
          <cell r="C42">
            <v>400</v>
          </cell>
          <cell r="D42">
            <v>2050</v>
          </cell>
          <cell r="E42">
            <v>2132.1</v>
          </cell>
          <cell r="F42">
            <v>104.00487804878048</v>
          </cell>
          <cell r="G42">
            <v>74</v>
          </cell>
          <cell r="H42">
            <v>60.681352459016395</v>
          </cell>
          <cell r="I42">
            <v>246.5</v>
          </cell>
          <cell r="J42">
            <v>11.561371417850946</v>
          </cell>
          <cell r="K42">
            <v>393</v>
          </cell>
          <cell r="L42">
            <v>66859</v>
          </cell>
          <cell r="M42">
            <v>1965681</v>
          </cell>
          <cell r="N42">
            <v>2204319</v>
          </cell>
          <cell r="O42">
            <v>1.0338722386379626</v>
          </cell>
          <cell r="P42">
            <v>16164</v>
          </cell>
          <cell r="Q42">
            <v>7.581257914731955</v>
          </cell>
        </row>
        <row r="43">
          <cell r="A43">
            <v>5</v>
          </cell>
          <cell r="B43" t="str">
            <v>96-97</v>
          </cell>
          <cell r="C43">
            <v>400</v>
          </cell>
          <cell r="D43">
            <v>2100</v>
          </cell>
          <cell r="E43">
            <v>2372.1999999999998</v>
          </cell>
          <cell r="F43">
            <v>112.96190476190475</v>
          </cell>
          <cell r="G43">
            <v>79.72</v>
          </cell>
          <cell r="H43">
            <v>67.699771689497709</v>
          </cell>
          <cell r="I43">
            <v>259.5</v>
          </cell>
          <cell r="J43">
            <v>10.939212545316584</v>
          </cell>
          <cell r="K43">
            <v>426</v>
          </cell>
          <cell r="L43">
            <v>76639</v>
          </cell>
          <cell r="M43">
            <v>2274395</v>
          </cell>
          <cell r="N43">
            <v>2313991</v>
          </cell>
          <cell r="O43">
            <v>0.97546201837956326</v>
          </cell>
          <cell r="P43">
            <v>13861</v>
          </cell>
          <cell r="Q43">
            <v>5.8430992327796982</v>
          </cell>
        </row>
        <row r="44">
          <cell r="B44" t="str">
            <v>97-98</v>
          </cell>
          <cell r="C44">
            <v>400</v>
          </cell>
          <cell r="D44">
            <v>2050</v>
          </cell>
          <cell r="E44">
            <v>2476.12</v>
          </cell>
          <cell r="F44">
            <v>120.78634146341463</v>
          </cell>
          <cell r="G44">
            <v>83.44</v>
          </cell>
          <cell r="H44">
            <v>70.665525114155244</v>
          </cell>
          <cell r="I44">
            <v>271.86099999999999</v>
          </cell>
          <cell r="J44">
            <v>10.97931441125632</v>
          </cell>
          <cell r="K44">
            <v>395</v>
          </cell>
          <cell r="L44">
            <v>22006</v>
          </cell>
          <cell r="M44">
            <v>2264444</v>
          </cell>
          <cell r="N44">
            <v>2202073</v>
          </cell>
          <cell r="O44">
            <v>0.8893240230683489</v>
          </cell>
          <cell r="P44">
            <v>12105</v>
          </cell>
          <cell r="Q44">
            <v>4.8886968321406075</v>
          </cell>
        </row>
        <row r="45">
          <cell r="A45" t="str">
            <v>EXECUTIVE SUMMARY</v>
          </cell>
          <cell r="B45" t="str">
            <v>98-99</v>
          </cell>
          <cell r="C45">
            <v>400</v>
          </cell>
          <cell r="D45">
            <v>2100</v>
          </cell>
          <cell r="E45">
            <v>1797.15</v>
          </cell>
          <cell r="F45">
            <v>85.578571428571422</v>
          </cell>
          <cell r="G45">
            <v>59.9</v>
          </cell>
          <cell r="H45">
            <v>51.288527397260275</v>
          </cell>
          <cell r="I45">
            <v>203.60000000000002</v>
          </cell>
          <cell r="J45">
            <v>11.329048771666251</v>
          </cell>
          <cell r="K45">
            <v>392</v>
          </cell>
          <cell r="L45">
            <v>82281</v>
          </cell>
          <cell r="M45">
            <v>1607171</v>
          </cell>
          <cell r="N45">
            <v>1612964</v>
          </cell>
          <cell r="O45">
            <v>0.89751217205019063</v>
          </cell>
          <cell r="P45">
            <v>7656</v>
          </cell>
          <cell r="Q45">
            <v>4.2600784575577997</v>
          </cell>
        </row>
        <row r="46">
          <cell r="A46" t="str">
            <v>96-97 to 00-01</v>
          </cell>
          <cell r="B46" t="str">
            <v>99-00</v>
          </cell>
          <cell r="C46">
            <v>400</v>
          </cell>
          <cell r="D46">
            <v>1900</v>
          </cell>
          <cell r="E46">
            <v>2340.6999999999998</v>
          </cell>
          <cell r="F46">
            <v>123.19473684210524</v>
          </cell>
          <cell r="G46">
            <v>81.099999999999994</v>
          </cell>
          <cell r="H46">
            <v>66.599999999999994</v>
          </cell>
          <cell r="I46">
            <v>260</v>
          </cell>
          <cell r="J46">
            <v>11.107788268466699</v>
          </cell>
          <cell r="K46">
            <v>395</v>
          </cell>
          <cell r="L46">
            <v>69143</v>
          </cell>
          <cell r="M46">
            <v>2183603</v>
          </cell>
          <cell r="N46">
            <v>2158056</v>
          </cell>
          <cell r="O46">
            <v>0.92</v>
          </cell>
          <cell r="P46">
            <v>9893</v>
          </cell>
          <cell r="Q46">
            <v>4.2300000000000004</v>
          </cell>
        </row>
        <row r="47">
          <cell r="A47" t="str">
            <v>THERMAL GENETRATION</v>
          </cell>
          <cell r="B47" t="str">
            <v>00-01</v>
          </cell>
          <cell r="C47">
            <v>400</v>
          </cell>
          <cell r="D47">
            <v>2000</v>
          </cell>
          <cell r="E47">
            <v>2182.83</v>
          </cell>
          <cell r="F47">
            <v>109.14149999999999</v>
          </cell>
          <cell r="G47">
            <v>74.38</v>
          </cell>
          <cell r="H47">
            <v>62.3</v>
          </cell>
          <cell r="I47">
            <v>236.25</v>
          </cell>
          <cell r="J47">
            <v>10.82</v>
          </cell>
          <cell r="K47">
            <v>379</v>
          </cell>
          <cell r="L47">
            <v>90525</v>
          </cell>
          <cell r="M47">
            <v>1943564</v>
          </cell>
          <cell r="N47">
            <v>2004726</v>
          </cell>
          <cell r="O47">
            <v>0.91800000000000004</v>
          </cell>
          <cell r="P47">
            <v>8579</v>
          </cell>
          <cell r="Q47">
            <v>3.93</v>
          </cell>
        </row>
        <row r="48">
          <cell r="A48" t="str">
            <v>Average last 5 years</v>
          </cell>
          <cell r="B48" t="str">
            <v>P A R T I C U L A R S</v>
          </cell>
          <cell r="D48">
            <v>2030</v>
          </cell>
          <cell r="E48">
            <v>2233.7999999999997</v>
          </cell>
          <cell r="F48">
            <v>110.3326108991992</v>
          </cell>
          <cell r="G48">
            <v>75.707999999999998</v>
          </cell>
          <cell r="H48">
            <v>63.710764840182641</v>
          </cell>
          <cell r="I48">
            <v>246.2422</v>
          </cell>
          <cell r="J48">
            <v>11.035072799341171</v>
          </cell>
          <cell r="K48">
            <v>397.4</v>
          </cell>
          <cell r="L48">
            <v>68118.8</v>
          </cell>
          <cell r="M48">
            <v>2054635.4</v>
          </cell>
          <cell r="N48">
            <v>2058362</v>
          </cell>
          <cell r="O48">
            <v>0.92005964269962059</v>
          </cell>
          <cell r="P48">
            <v>10418.799999999999</v>
          </cell>
          <cell r="Q48">
            <v>4.6303749044956213</v>
          </cell>
        </row>
        <row r="49">
          <cell r="A49" t="str">
            <v>STATE  LOAD  DESPATCH  CENTRE  M.P.E.B.  JABALPUR</v>
          </cell>
          <cell r="B49" t="str">
            <v>Thermal  Generation (Including 100 % Satpura )</v>
          </cell>
          <cell r="C49" t="str">
            <v>MU</v>
          </cell>
          <cell r="D49">
            <v>16866.97</v>
          </cell>
          <cell r="E49">
            <v>17966.7</v>
          </cell>
          <cell r="F49">
            <v>18471.39</v>
          </cell>
          <cell r="G49">
            <v>20146.419999999998</v>
          </cell>
          <cell r="H49">
            <v>20415.89</v>
          </cell>
        </row>
        <row r="50">
          <cell r="A50" t="str">
            <v>KORBA WEST</v>
          </cell>
          <cell r="B50" t="str">
            <v xml:space="preserve">Plan Target    </v>
          </cell>
          <cell r="C50" t="str">
            <v>MU</v>
          </cell>
          <cell r="D50">
            <v>16950</v>
          </cell>
          <cell r="E50">
            <v>17200</v>
          </cell>
          <cell r="F50">
            <v>17500</v>
          </cell>
          <cell r="G50">
            <v>19010</v>
          </cell>
          <cell r="H50">
            <v>21860</v>
          </cell>
        </row>
        <row r="51">
          <cell r="A51" t="str">
            <v>STATION NAME</v>
          </cell>
          <cell r="B51" t="str">
            <v>YEAR</v>
          </cell>
          <cell r="C51" t="str">
            <v>CAPACITY</v>
          </cell>
          <cell r="D51" t="str">
            <v>TARGET</v>
          </cell>
          <cell r="E51" t="str">
            <v>ACTUAL GENE.</v>
          </cell>
          <cell r="F51" t="str">
            <v>ACHIEVE-MENT</v>
          </cell>
          <cell r="G51" t="str">
            <v>AVAIL-ABILITY</v>
          </cell>
          <cell r="H51" t="str">
            <v>P.L.F.</v>
          </cell>
          <cell r="I51" t="str">
            <v>AUXILIARY CONSUMPTION</v>
          </cell>
          <cell r="K51" t="str">
            <v>MAXIMUM DEMAND</v>
          </cell>
          <cell r="L51" t="str">
            <v>COAL IN MT</v>
          </cell>
          <cell r="N51" t="str">
            <v>COAL CONSUMED</v>
          </cell>
          <cell r="P51" t="str">
            <v>FUEL OIL CONSUMPTION</v>
          </cell>
        </row>
        <row r="52">
          <cell r="A52">
            <v>4</v>
          </cell>
          <cell r="B52" t="str">
            <v>Plant    Utilisation    Factor            **</v>
          </cell>
          <cell r="C52" t="str">
            <v>MW</v>
          </cell>
          <cell r="D52" t="str">
            <v>MKwh</v>
          </cell>
          <cell r="E52" t="str">
            <v>MKwh</v>
          </cell>
          <cell r="F52" t="str">
            <v>%</v>
          </cell>
          <cell r="G52" t="str">
            <v>%</v>
          </cell>
          <cell r="H52" t="str">
            <v>%</v>
          </cell>
          <cell r="I52" t="str">
            <v>MKwh</v>
          </cell>
          <cell r="J52" t="str">
            <v>%</v>
          </cell>
          <cell r="K52" t="str">
            <v>MW</v>
          </cell>
          <cell r="L52" t="str">
            <v>OP.STOCK</v>
          </cell>
          <cell r="M52" t="str">
            <v>RECIEPT</v>
          </cell>
          <cell r="N52" t="str">
            <v>MT</v>
          </cell>
          <cell r="O52" t="str">
            <v>Kg/kWH</v>
          </cell>
          <cell r="P52" t="str">
            <v>KL</v>
          </cell>
          <cell r="Q52" t="str">
            <v>ml/KWH</v>
          </cell>
        </row>
        <row r="53">
          <cell r="A53" t="str">
            <v>KORBA WEST I</v>
          </cell>
          <cell r="B53" t="str">
            <v>88-89</v>
          </cell>
          <cell r="C53">
            <v>420</v>
          </cell>
          <cell r="D53">
            <v>2000</v>
          </cell>
          <cell r="E53">
            <v>2064.27</v>
          </cell>
          <cell r="F53">
            <v>103.2135</v>
          </cell>
          <cell r="G53">
            <v>68.7</v>
          </cell>
          <cell r="H53">
            <v>56.106490541422048</v>
          </cell>
          <cell r="I53" t="str">
            <v xml:space="preserve"> </v>
          </cell>
          <cell r="J53">
            <v>0</v>
          </cell>
          <cell r="K53">
            <v>420</v>
          </cell>
          <cell r="N53">
            <v>1641352</v>
          </cell>
          <cell r="O53">
            <v>0.79512466876910481</v>
          </cell>
          <cell r="P53">
            <v>8572</v>
          </cell>
          <cell r="Q53">
            <v>4.1525575627219311</v>
          </cell>
        </row>
        <row r="54">
          <cell r="A54">
            <v>6</v>
          </cell>
          <cell r="B54" t="str">
            <v>89-90</v>
          </cell>
          <cell r="C54">
            <v>420</v>
          </cell>
          <cell r="D54">
            <v>2000</v>
          </cell>
          <cell r="E54">
            <v>2369.84</v>
          </cell>
          <cell r="F54">
            <v>118.492</v>
          </cell>
          <cell r="G54">
            <v>73.63</v>
          </cell>
          <cell r="H54">
            <v>64.411828658404005</v>
          </cell>
          <cell r="I54">
            <v>205</v>
          </cell>
          <cell r="J54">
            <v>8.6503730209634409</v>
          </cell>
          <cell r="K54">
            <v>430</v>
          </cell>
          <cell r="N54">
            <v>1805424</v>
          </cell>
          <cell r="O54">
            <v>0.76183371029267799</v>
          </cell>
          <cell r="P54">
            <v>10037</v>
          </cell>
          <cell r="Q54">
            <v>4.2353070249468319</v>
          </cell>
        </row>
        <row r="55">
          <cell r="A55" t="str">
            <v>a</v>
          </cell>
          <cell r="B55" t="str">
            <v>90-91</v>
          </cell>
          <cell r="C55">
            <v>420</v>
          </cell>
          <cell r="D55">
            <v>2200</v>
          </cell>
          <cell r="E55">
            <v>2292.38</v>
          </cell>
          <cell r="F55">
            <v>104.19909090909091</v>
          </cell>
          <cell r="G55">
            <v>73.5</v>
          </cell>
          <cell r="H55">
            <v>62.30647966949337</v>
          </cell>
          <cell r="I55">
            <v>212.26</v>
          </cell>
          <cell r="J55">
            <v>9.2593723553686562</v>
          </cell>
          <cell r="K55">
            <v>435</v>
          </cell>
          <cell r="N55">
            <v>1619831</v>
          </cell>
          <cell r="O55">
            <v>0.70661539535330098</v>
          </cell>
          <cell r="P55">
            <v>11371</v>
          </cell>
          <cell r="Q55">
            <v>4.9603468883867423</v>
          </cell>
        </row>
        <row r="56">
          <cell r="A56" t="str">
            <v>b</v>
          </cell>
          <cell r="B56" t="str">
            <v>91-92</v>
          </cell>
          <cell r="C56">
            <v>420</v>
          </cell>
          <cell r="D56">
            <v>2200</v>
          </cell>
          <cell r="E56">
            <v>2607.5700000000002</v>
          </cell>
          <cell r="F56">
            <v>118.52590909090911</v>
          </cell>
          <cell r="G56">
            <v>87.35</v>
          </cell>
          <cell r="H56">
            <v>70.873287671232887</v>
          </cell>
          <cell r="I56">
            <v>255</v>
          </cell>
          <cell r="J56">
            <v>9.7792197333149247</v>
          </cell>
          <cell r="K56">
            <v>415</v>
          </cell>
          <cell r="N56">
            <v>1954298</v>
          </cell>
          <cell r="O56">
            <v>0.74947096338736829</v>
          </cell>
          <cell r="P56">
            <v>14148</v>
          </cell>
          <cell r="Q56">
            <v>5.4257412073309625</v>
          </cell>
        </row>
        <row r="57">
          <cell r="A57" t="str">
            <v>c</v>
          </cell>
          <cell r="B57" t="str">
            <v>92-93</v>
          </cell>
          <cell r="C57">
            <v>420</v>
          </cell>
          <cell r="D57">
            <v>2400</v>
          </cell>
          <cell r="E57">
            <v>2406.0700000000002</v>
          </cell>
          <cell r="F57">
            <v>100.25291666666668</v>
          </cell>
          <cell r="G57">
            <v>78.28</v>
          </cell>
          <cell r="H57">
            <v>65.396553598608406</v>
          </cell>
          <cell r="I57">
            <v>224.43</v>
          </cell>
          <cell r="J57">
            <v>9.3276587962943722</v>
          </cell>
          <cell r="K57">
            <v>425</v>
          </cell>
          <cell r="N57">
            <v>1700511</v>
          </cell>
          <cell r="O57">
            <v>0.70675873935504785</v>
          </cell>
          <cell r="P57">
            <v>12383</v>
          </cell>
          <cell r="Q57">
            <v>5.1465668081144766</v>
          </cell>
        </row>
        <row r="58">
          <cell r="A58" t="str">
            <v>d</v>
          </cell>
          <cell r="B58" t="str">
            <v>93-94</v>
          </cell>
          <cell r="C58">
            <v>420</v>
          </cell>
          <cell r="D58">
            <v>2534</v>
          </cell>
          <cell r="E58">
            <v>2504.9</v>
          </cell>
          <cell r="F58">
            <v>98.851617995264405</v>
          </cell>
          <cell r="G58">
            <v>79.501534246575346</v>
          </cell>
          <cell r="H58">
            <v>68.082735377255929</v>
          </cell>
          <cell r="I58">
            <v>254.25299999999999</v>
          </cell>
          <cell r="J58">
            <v>10.150225557906502</v>
          </cell>
          <cell r="K58">
            <v>440</v>
          </cell>
          <cell r="N58">
            <v>1734277</v>
          </cell>
          <cell r="O58">
            <v>0.69235378657830648</v>
          </cell>
          <cell r="P58">
            <v>10457.49</v>
          </cell>
          <cell r="Q58">
            <v>4.1748133658030255</v>
          </cell>
        </row>
        <row r="59">
          <cell r="A59" t="str">
            <v>e</v>
          </cell>
          <cell r="B59" t="str">
            <v>94-95</v>
          </cell>
          <cell r="C59">
            <v>420</v>
          </cell>
          <cell r="D59">
            <v>2480</v>
          </cell>
          <cell r="E59">
            <v>2383</v>
          </cell>
          <cell r="F59">
            <v>96.088709677419359</v>
          </cell>
          <cell r="G59">
            <v>77</v>
          </cell>
          <cell r="H59">
            <v>64.769515111980866</v>
          </cell>
          <cell r="I59">
            <v>253</v>
          </cell>
          <cell r="J59">
            <v>10.616869492236676</v>
          </cell>
          <cell r="K59">
            <v>420</v>
          </cell>
          <cell r="N59">
            <v>1601918</v>
          </cell>
          <cell r="O59">
            <v>0.6722274443978179</v>
          </cell>
          <cell r="P59">
            <v>12273</v>
          </cell>
          <cell r="Q59">
            <v>5.150230801510701</v>
          </cell>
        </row>
        <row r="60">
          <cell r="A60" t="str">
            <v>f</v>
          </cell>
          <cell r="B60" t="str">
            <v>95-96</v>
          </cell>
          <cell r="C60">
            <v>420</v>
          </cell>
          <cell r="D60">
            <v>2500</v>
          </cell>
          <cell r="E60">
            <v>2636</v>
          </cell>
          <cell r="F60">
            <v>105.44</v>
          </cell>
          <cell r="G60">
            <v>81</v>
          </cell>
          <cell r="H60">
            <v>71.450255876485386</v>
          </cell>
          <cell r="I60">
            <v>267.8</v>
          </cell>
          <cell r="J60">
            <v>10.159332321699544</v>
          </cell>
          <cell r="K60">
            <v>420</v>
          </cell>
          <cell r="N60">
            <v>1807464</v>
          </cell>
          <cell r="O60">
            <v>0.68568437025796658</v>
          </cell>
          <cell r="P60">
            <v>8827</v>
          </cell>
          <cell r="Q60">
            <v>3.3486342943854326</v>
          </cell>
        </row>
        <row r="61">
          <cell r="A61" t="str">
            <v>g</v>
          </cell>
          <cell r="B61" t="str">
            <v>96-97</v>
          </cell>
          <cell r="C61">
            <v>420</v>
          </cell>
          <cell r="D61">
            <v>2550</v>
          </cell>
          <cell r="E61">
            <v>2712.5</v>
          </cell>
          <cell r="F61">
            <v>106.37254901960785</v>
          </cell>
          <cell r="G61">
            <v>79.599999999999994</v>
          </cell>
          <cell r="H61">
            <v>73.725266362252668</v>
          </cell>
          <cell r="I61">
            <v>250.7</v>
          </cell>
          <cell r="J61">
            <v>9.2423963133640559</v>
          </cell>
          <cell r="K61">
            <v>440</v>
          </cell>
          <cell r="N61">
            <v>1843079</v>
          </cell>
          <cell r="O61">
            <v>0.67947612903225807</v>
          </cell>
          <cell r="P61">
            <v>9072</v>
          </cell>
          <cell r="Q61">
            <v>3.3445161290322583</v>
          </cell>
        </row>
        <row r="62">
          <cell r="A62" t="str">
            <v>h</v>
          </cell>
          <cell r="B62" t="str">
            <v>97-98</v>
          </cell>
          <cell r="C62">
            <v>420</v>
          </cell>
          <cell r="D62">
            <v>2550</v>
          </cell>
          <cell r="E62">
            <v>2757.26</v>
          </cell>
          <cell r="F62">
            <v>108.1278431372549</v>
          </cell>
          <cell r="G62">
            <v>81.400000000000006</v>
          </cell>
          <cell r="H62">
            <v>74.941835181561203</v>
          </cell>
          <cell r="I62">
            <v>268.755</v>
          </cell>
          <cell r="J62">
            <v>9.7471765448307366</v>
          </cell>
          <cell r="K62">
            <v>435</v>
          </cell>
          <cell r="N62">
            <v>1910941</v>
          </cell>
          <cell r="O62">
            <v>0.69305796334041769</v>
          </cell>
          <cell r="P62">
            <v>6239</v>
          </cell>
          <cell r="Q62">
            <v>2.2627536032147857</v>
          </cell>
        </row>
        <row r="63">
          <cell r="A63">
            <v>7</v>
          </cell>
          <cell r="B63" t="str">
            <v>98-99</v>
          </cell>
          <cell r="C63">
            <v>420</v>
          </cell>
          <cell r="D63">
            <v>2600</v>
          </cell>
          <cell r="E63">
            <v>2723.45</v>
          </cell>
          <cell r="F63">
            <v>104.74807692307692</v>
          </cell>
          <cell r="G63">
            <v>80.400000000000006</v>
          </cell>
          <cell r="H63">
            <v>74.022885409871705</v>
          </cell>
          <cell r="I63">
            <v>266.60000000000002</v>
          </cell>
          <cell r="J63">
            <v>9.7890543244781458</v>
          </cell>
          <cell r="K63">
            <v>430</v>
          </cell>
          <cell r="N63">
            <v>2064016</v>
          </cell>
          <cell r="O63">
            <v>0.75786814518349888</v>
          </cell>
          <cell r="P63">
            <v>5152</v>
          </cell>
          <cell r="Q63">
            <v>1.8917182250454387</v>
          </cell>
        </row>
        <row r="64">
          <cell r="A64" t="str">
            <v>a</v>
          </cell>
          <cell r="B64" t="str">
            <v>99-00</v>
          </cell>
          <cell r="C64">
            <v>420</v>
          </cell>
          <cell r="D64">
            <v>2700</v>
          </cell>
          <cell r="E64">
            <v>2614.8000000000002</v>
          </cell>
          <cell r="F64">
            <v>96.844444444444449</v>
          </cell>
          <cell r="G64">
            <v>81.3</v>
          </cell>
          <cell r="H64">
            <v>70.900000000000006</v>
          </cell>
          <cell r="I64">
            <v>260.7</v>
          </cell>
          <cell r="J64">
            <v>10</v>
          </cell>
          <cell r="K64">
            <v>420</v>
          </cell>
          <cell r="N64">
            <v>2054539</v>
          </cell>
          <cell r="O64">
            <v>0.79</v>
          </cell>
          <cell r="P64">
            <v>3915</v>
          </cell>
          <cell r="Q64">
            <v>1.5</v>
          </cell>
        </row>
        <row r="65">
          <cell r="A65" t="str">
            <v>b</v>
          </cell>
          <cell r="B65" t="str">
            <v>00-01</v>
          </cell>
          <cell r="C65">
            <v>420</v>
          </cell>
          <cell r="D65">
            <v>2800</v>
          </cell>
          <cell r="E65">
            <v>2792.13</v>
          </cell>
          <cell r="F65">
            <v>99.718928571428577</v>
          </cell>
          <cell r="G65">
            <v>87.16</v>
          </cell>
          <cell r="H65">
            <v>75.89</v>
          </cell>
          <cell r="I65">
            <v>267.75</v>
          </cell>
          <cell r="J65">
            <v>9.59</v>
          </cell>
          <cell r="K65">
            <v>420</v>
          </cell>
          <cell r="N65">
            <v>2056216</v>
          </cell>
          <cell r="O65">
            <v>0.73599999999999999</v>
          </cell>
          <cell r="P65">
            <v>3523</v>
          </cell>
          <cell r="Q65">
            <v>1.26</v>
          </cell>
        </row>
        <row r="66">
          <cell r="A66" t="str">
            <v>Average last 5 years</v>
          </cell>
          <cell r="B66" t="str">
            <v xml:space="preserve">Forced   Outage   </v>
          </cell>
          <cell r="C66" t="str">
            <v>MU</v>
          </cell>
          <cell r="D66">
            <v>2640</v>
          </cell>
          <cell r="E66">
            <v>2720.0279999999998</v>
          </cell>
          <cell r="F66">
            <v>103.16236841916255</v>
          </cell>
          <cell r="G66">
            <v>81.972000000000008</v>
          </cell>
          <cell r="H66">
            <v>73.895997390737122</v>
          </cell>
          <cell r="I66">
            <v>262.90099999999995</v>
          </cell>
          <cell r="J66">
            <v>9.6737254365345873</v>
          </cell>
          <cell r="K66">
            <v>429</v>
          </cell>
          <cell r="L66">
            <v>0</v>
          </cell>
          <cell r="M66">
            <v>0</v>
          </cell>
          <cell r="N66">
            <v>1985758.2</v>
          </cell>
          <cell r="O66">
            <v>0.73128044751123489</v>
          </cell>
          <cell r="P66">
            <v>5580.2</v>
          </cell>
          <cell r="Q66">
            <v>2.0517975914584965</v>
          </cell>
        </row>
        <row r="67">
          <cell r="A67" t="str">
            <v>KORBA WEST II</v>
          </cell>
          <cell r="B67" t="str">
            <v>88-89</v>
          </cell>
          <cell r="C67">
            <v>420</v>
          </cell>
          <cell r="D67">
            <v>1500</v>
          </cell>
          <cell r="E67">
            <v>1556.53</v>
          </cell>
          <cell r="F67">
            <v>103.76866666666666</v>
          </cell>
          <cell r="G67">
            <v>60.17</v>
          </cell>
          <cell r="H67">
            <v>42.306207871276364</v>
          </cell>
          <cell r="I67" t="str">
            <v xml:space="preserve">  </v>
          </cell>
          <cell r="J67">
            <v>0</v>
          </cell>
          <cell r="K67">
            <v>405</v>
          </cell>
          <cell r="N67">
            <v>1243803</v>
          </cell>
          <cell r="O67">
            <v>0.79908707188425532</v>
          </cell>
          <cell r="P67">
            <v>10940</v>
          </cell>
          <cell r="Q67">
            <v>7.0284543182592047</v>
          </cell>
        </row>
        <row r="68">
          <cell r="A68" t="str">
            <v>b</v>
          </cell>
          <cell r="B68" t="str">
            <v>89-90</v>
          </cell>
          <cell r="C68">
            <v>420</v>
          </cell>
          <cell r="D68">
            <v>1560</v>
          </cell>
          <cell r="E68">
            <v>1683.58</v>
          </cell>
          <cell r="F68">
            <v>107.92179487179487</v>
          </cell>
          <cell r="G68">
            <v>52.76</v>
          </cell>
          <cell r="H68">
            <v>45.759404218308326</v>
          </cell>
          <cell r="I68">
            <v>149</v>
          </cell>
          <cell r="J68">
            <v>8.8501882892407853</v>
          </cell>
          <cell r="K68">
            <v>420</v>
          </cell>
          <cell r="N68">
            <v>1297045</v>
          </cell>
          <cell r="O68">
            <v>0.77040889057841033</v>
          </cell>
          <cell r="P68">
            <v>6352</v>
          </cell>
          <cell r="Q68">
            <v>3.7729124841112394</v>
          </cell>
        </row>
        <row r="69">
          <cell r="A69" t="str">
            <v>c</v>
          </cell>
          <cell r="B69" t="str">
            <v>90-91</v>
          </cell>
          <cell r="C69">
            <v>420</v>
          </cell>
          <cell r="D69">
            <v>2200</v>
          </cell>
          <cell r="E69">
            <v>2768.58</v>
          </cell>
          <cell r="F69">
            <v>125.84454545454545</v>
          </cell>
          <cell r="G69">
            <v>89.4</v>
          </cell>
          <cell r="H69">
            <v>75.249510763209386</v>
          </cell>
          <cell r="I69">
            <v>260.75</v>
          </cell>
          <cell r="J69">
            <v>9.4181854958137379</v>
          </cell>
          <cell r="K69">
            <v>420</v>
          </cell>
          <cell r="N69">
            <v>1963008</v>
          </cell>
          <cell r="O69">
            <v>0.70903062219621615</v>
          </cell>
          <cell r="P69">
            <v>7928</v>
          </cell>
          <cell r="Q69">
            <v>2.8635618259179796</v>
          </cell>
        </row>
        <row r="70">
          <cell r="A70" t="str">
            <v>d</v>
          </cell>
          <cell r="B70" t="str">
            <v>91-92</v>
          </cell>
          <cell r="C70">
            <v>420</v>
          </cell>
          <cell r="D70">
            <v>2200</v>
          </cell>
          <cell r="E70">
            <v>2041.83</v>
          </cell>
          <cell r="F70">
            <v>92.810454545454547</v>
          </cell>
          <cell r="G70">
            <v>68.760000000000005</v>
          </cell>
          <cell r="H70">
            <v>55.496575342465754</v>
          </cell>
          <cell r="I70">
            <v>189.16</v>
          </cell>
          <cell r="J70">
            <v>9.2642384527605142</v>
          </cell>
          <cell r="K70">
            <v>420</v>
          </cell>
          <cell r="N70">
            <v>1514144</v>
          </cell>
          <cell r="O70">
            <v>0.7415622260423248</v>
          </cell>
          <cell r="P70">
            <v>10879</v>
          </cell>
          <cell r="Q70">
            <v>5.3280635508343011</v>
          </cell>
        </row>
        <row r="71">
          <cell r="A71" t="str">
            <v>e</v>
          </cell>
          <cell r="B71" t="str">
            <v>92-93</v>
          </cell>
          <cell r="C71">
            <v>420</v>
          </cell>
          <cell r="D71">
            <v>2400</v>
          </cell>
          <cell r="E71">
            <v>2447.34</v>
          </cell>
          <cell r="F71">
            <v>101.9725</v>
          </cell>
          <cell r="G71">
            <v>81.28</v>
          </cell>
          <cell r="H71">
            <v>66.518264840182653</v>
          </cell>
          <cell r="I71">
            <v>229.96</v>
          </cell>
          <cell r="J71">
            <v>9.3963241723667323</v>
          </cell>
          <cell r="K71">
            <v>420</v>
          </cell>
          <cell r="N71">
            <v>1717518</v>
          </cell>
          <cell r="O71">
            <v>0.7017896982029469</v>
          </cell>
          <cell r="P71">
            <v>12666</v>
          </cell>
          <cell r="Q71">
            <v>5.1754149403025318</v>
          </cell>
        </row>
        <row r="72">
          <cell r="A72">
            <v>9</v>
          </cell>
          <cell r="B72" t="str">
            <v>93-94</v>
          </cell>
          <cell r="C72">
            <v>420</v>
          </cell>
          <cell r="D72">
            <v>2466</v>
          </cell>
          <cell r="E72">
            <v>2435.13</v>
          </cell>
          <cell r="F72">
            <v>98.748175182481745</v>
          </cell>
          <cell r="G72">
            <v>80.770465753424659</v>
          </cell>
          <cell r="H72">
            <v>66.186399217221137</v>
          </cell>
          <cell r="I72">
            <v>241.17</v>
          </cell>
          <cell r="J72">
            <v>9.9037833709083287</v>
          </cell>
          <cell r="K72">
            <v>425</v>
          </cell>
          <cell r="N72">
            <v>1694854</v>
          </cell>
          <cell r="O72">
            <v>0.69600144550804266</v>
          </cell>
          <cell r="P72">
            <v>12366.135</v>
          </cell>
          <cell r="Q72">
            <v>5.0782237498614036</v>
          </cell>
        </row>
        <row r="73">
          <cell r="A73">
            <v>10</v>
          </cell>
          <cell r="B73" t="str">
            <v>94-95</v>
          </cell>
          <cell r="C73">
            <v>420</v>
          </cell>
          <cell r="D73">
            <v>2520</v>
          </cell>
          <cell r="E73">
            <v>2072</v>
          </cell>
          <cell r="F73">
            <v>82.222222222222229</v>
          </cell>
          <cell r="G73">
            <v>67.599999999999994</v>
          </cell>
          <cell r="H73">
            <v>56.316590563165903</v>
          </cell>
          <cell r="I73">
            <v>207</v>
          </cell>
          <cell r="J73">
            <v>9.9903474903474905</v>
          </cell>
          <cell r="K73">
            <v>420</v>
          </cell>
          <cell r="N73">
            <v>1388587</v>
          </cell>
          <cell r="O73">
            <v>0.6701674710424711</v>
          </cell>
          <cell r="P73">
            <v>9236</v>
          </cell>
          <cell r="Q73">
            <v>4.4575289575289574</v>
          </cell>
        </row>
        <row r="74">
          <cell r="A74">
            <v>11</v>
          </cell>
          <cell r="B74" t="str">
            <v>95-96</v>
          </cell>
          <cell r="C74">
            <v>420</v>
          </cell>
          <cell r="D74">
            <v>2550</v>
          </cell>
          <cell r="E74">
            <v>2024.8</v>
          </cell>
          <cell r="F74">
            <v>79.403921568627453</v>
          </cell>
          <cell r="G74">
            <v>65</v>
          </cell>
          <cell r="H74">
            <v>54.883337670222915</v>
          </cell>
          <cell r="I74">
            <v>200</v>
          </cell>
          <cell r="J74">
            <v>9.8775187672856575</v>
          </cell>
          <cell r="K74">
            <v>420</v>
          </cell>
          <cell r="N74">
            <v>1377039</v>
          </cell>
          <cell r="O74">
            <v>0.68008642828921373</v>
          </cell>
          <cell r="P74">
            <v>6316</v>
          </cell>
          <cell r="Q74">
            <v>3.1193204267088106</v>
          </cell>
        </row>
        <row r="75">
          <cell r="A75">
            <v>12</v>
          </cell>
          <cell r="B75" t="str">
            <v>96-97</v>
          </cell>
          <cell r="C75">
            <v>420</v>
          </cell>
          <cell r="D75">
            <v>2550</v>
          </cell>
          <cell r="E75">
            <v>2200.6</v>
          </cell>
          <cell r="F75">
            <v>86.298039215686273</v>
          </cell>
          <cell r="G75">
            <v>73.599999999999994</v>
          </cell>
          <cell r="H75">
            <v>59.811915633833443</v>
          </cell>
          <cell r="I75">
            <v>221.2</v>
          </cell>
          <cell r="J75">
            <v>10.051804053439971</v>
          </cell>
          <cell r="K75">
            <v>415</v>
          </cell>
          <cell r="N75">
            <v>1498328</v>
          </cell>
          <cell r="O75">
            <v>0.68087248932109423</v>
          </cell>
          <cell r="P75">
            <v>8360</v>
          </cell>
          <cell r="Q75">
            <v>3.7989639189312006</v>
          </cell>
        </row>
        <row r="76">
          <cell r="A76">
            <v>13</v>
          </cell>
          <cell r="B76" t="str">
            <v>97-98</v>
          </cell>
          <cell r="C76">
            <v>420</v>
          </cell>
          <cell r="D76">
            <v>2550</v>
          </cell>
          <cell r="E76">
            <v>2273.96</v>
          </cell>
          <cell r="F76">
            <v>89.174901960784311</v>
          </cell>
          <cell r="G76">
            <v>72</v>
          </cell>
          <cell r="H76">
            <v>61.805827353772557</v>
          </cell>
          <cell r="I76">
            <v>227.755</v>
          </cell>
          <cell r="J76">
            <v>10.015787436894229</v>
          </cell>
          <cell r="K76">
            <v>440</v>
          </cell>
          <cell r="N76">
            <v>1574060</v>
          </cell>
          <cell r="O76">
            <v>0.69221094478354939</v>
          </cell>
          <cell r="P76">
            <v>5914</v>
          </cell>
          <cell r="Q76">
            <v>2.6007493535506341</v>
          </cell>
        </row>
        <row r="77">
          <cell r="A77">
            <v>14</v>
          </cell>
          <cell r="B77" t="str">
            <v>98-99</v>
          </cell>
          <cell r="C77">
            <v>420</v>
          </cell>
          <cell r="D77">
            <v>2600</v>
          </cell>
          <cell r="E77">
            <v>2594.7199999999998</v>
          </cell>
          <cell r="F77">
            <v>99.796923076923065</v>
          </cell>
          <cell r="G77">
            <v>81.5</v>
          </cell>
          <cell r="H77">
            <v>70.524026962383118</v>
          </cell>
          <cell r="I77">
            <v>265</v>
          </cell>
          <cell r="J77">
            <v>10.213048036011594</v>
          </cell>
          <cell r="K77">
            <v>420</v>
          </cell>
          <cell r="N77">
            <v>1991333</v>
          </cell>
          <cell r="O77">
            <v>0.76745583338471979</v>
          </cell>
          <cell r="P77">
            <v>3723</v>
          </cell>
          <cell r="Q77">
            <v>1.4348368995498553</v>
          </cell>
        </row>
        <row r="78">
          <cell r="A78">
            <v>15</v>
          </cell>
          <cell r="B78" t="str">
            <v>99-00</v>
          </cell>
          <cell r="C78">
            <v>420</v>
          </cell>
          <cell r="D78">
            <v>2600</v>
          </cell>
          <cell r="E78">
            <v>2403.0500000000002</v>
          </cell>
          <cell r="F78">
            <v>92.425000000000011</v>
          </cell>
          <cell r="G78">
            <v>73.599999999999994</v>
          </cell>
          <cell r="H78">
            <v>65.099999999999994</v>
          </cell>
          <cell r="I78">
            <v>228</v>
          </cell>
          <cell r="J78">
            <v>9.5</v>
          </cell>
          <cell r="K78">
            <v>415</v>
          </cell>
          <cell r="N78">
            <v>1887370</v>
          </cell>
          <cell r="O78">
            <v>0.79</v>
          </cell>
          <cell r="P78">
            <v>3313</v>
          </cell>
          <cell r="Q78">
            <v>1.38</v>
          </cell>
        </row>
        <row r="79">
          <cell r="A79">
            <v>16</v>
          </cell>
          <cell r="B79" t="str">
            <v>00-01</v>
          </cell>
          <cell r="C79">
            <v>420</v>
          </cell>
          <cell r="D79">
            <v>2650</v>
          </cell>
          <cell r="E79">
            <v>2163.6799999999998</v>
          </cell>
          <cell r="F79">
            <v>81.648301886792439</v>
          </cell>
          <cell r="G79">
            <v>67.81</v>
          </cell>
          <cell r="H79">
            <v>58.81</v>
          </cell>
          <cell r="I79">
            <v>216.61</v>
          </cell>
          <cell r="J79">
            <v>10.01</v>
          </cell>
          <cell r="K79">
            <v>410</v>
          </cell>
          <cell r="N79">
            <v>1588622</v>
          </cell>
          <cell r="O79">
            <v>0.73399999999999999</v>
          </cell>
          <cell r="P79">
            <v>3183</v>
          </cell>
          <cell r="Q79">
            <v>1.47</v>
          </cell>
        </row>
        <row r="80">
          <cell r="A80" t="str">
            <v>Average last 5 years</v>
          </cell>
          <cell r="B80" t="str">
            <v>Thermal  Auxiliary Consumption   Percentage</v>
          </cell>
          <cell r="C80" t="str">
            <v>%</v>
          </cell>
          <cell r="D80">
            <v>2590</v>
          </cell>
          <cell r="E80">
            <v>2327.2019999999998</v>
          </cell>
          <cell r="F80">
            <v>89.868633228037226</v>
          </cell>
          <cell r="G80">
            <v>73.701999999999998</v>
          </cell>
          <cell r="H80">
            <v>63.210353989997827</v>
          </cell>
          <cell r="I80">
            <v>231.71300000000002</v>
          </cell>
          <cell r="J80">
            <v>9.9581279052691585</v>
          </cell>
          <cell r="K80">
            <v>420</v>
          </cell>
          <cell r="L80">
            <v>0</v>
          </cell>
          <cell r="M80">
            <v>0</v>
          </cell>
          <cell r="N80">
            <v>1707942.6</v>
          </cell>
          <cell r="O80">
            <v>0.73290785349787269</v>
          </cell>
          <cell r="P80">
            <v>4898.6000000000004</v>
          </cell>
          <cell r="Q80">
            <v>2.1369100344063381</v>
          </cell>
        </row>
        <row r="81">
          <cell r="A81" t="str">
            <v xml:space="preserve">KORBA WEST </v>
          </cell>
          <cell r="B81" t="str">
            <v>88-89</v>
          </cell>
          <cell r="C81">
            <v>840</v>
          </cell>
          <cell r="D81">
            <v>3500</v>
          </cell>
          <cell r="E81">
            <v>3620.8</v>
          </cell>
          <cell r="F81">
            <v>103.45142857142856</v>
          </cell>
          <cell r="G81">
            <v>64.435000000000002</v>
          </cell>
          <cell r="H81" t="str">
            <v>***</v>
          </cell>
          <cell r="I81">
            <v>0</v>
          </cell>
          <cell r="J81">
            <v>0</v>
          </cell>
          <cell r="K81" t="str">
            <v xml:space="preserve"> </v>
          </cell>
          <cell r="L81" t="str">
            <v xml:space="preserve"> </v>
          </cell>
          <cell r="M81" t="str">
            <v xml:space="preserve"> </v>
          </cell>
          <cell r="N81">
            <v>2885155</v>
          </cell>
          <cell r="O81">
            <v>0.79682804904993376</v>
          </cell>
          <cell r="P81">
            <v>19512</v>
          </cell>
          <cell r="Q81">
            <v>5.388864339372514</v>
          </cell>
        </row>
        <row r="82">
          <cell r="A82" t="str">
            <v>Note :-</v>
          </cell>
          <cell r="B82" t="str">
            <v>89-90</v>
          </cell>
          <cell r="C82">
            <v>840</v>
          </cell>
          <cell r="D82">
            <v>3560</v>
          </cell>
          <cell r="E82">
            <v>4053.42</v>
          </cell>
          <cell r="F82">
            <v>113.86011235955056</v>
          </cell>
          <cell r="G82">
            <v>63.195</v>
          </cell>
          <cell r="H82">
            <v>55.085616438356162</v>
          </cell>
          <cell r="I82">
            <v>354</v>
          </cell>
          <cell r="J82">
            <v>8.7333658984265146</v>
          </cell>
          <cell r="K82" t="str">
            <v xml:space="preserve"> </v>
          </cell>
          <cell r="L82">
            <v>159088</v>
          </cell>
          <cell r="M82">
            <v>3250742</v>
          </cell>
          <cell r="N82">
            <v>3102469</v>
          </cell>
          <cell r="O82">
            <v>0.76539539450636751</v>
          </cell>
          <cell r="P82">
            <v>16389</v>
          </cell>
          <cell r="Q82">
            <v>4.0432523646698346</v>
          </cell>
        </row>
        <row r="83">
          <cell r="A83">
            <v>1</v>
          </cell>
          <cell r="B83" t="str">
            <v>90-91</v>
          </cell>
          <cell r="C83">
            <v>840</v>
          </cell>
          <cell r="D83">
            <v>4400</v>
          </cell>
          <cell r="E83">
            <v>5060.96</v>
          </cell>
          <cell r="F83">
            <v>115.02181818181818</v>
          </cell>
          <cell r="G83">
            <v>81.45</v>
          </cell>
          <cell r="H83">
            <v>68.777995216351385</v>
          </cell>
          <cell r="I83">
            <v>473.01</v>
          </cell>
          <cell r="J83">
            <v>9.3462505137365248</v>
          </cell>
          <cell r="K83" t="str">
            <v xml:space="preserve"> </v>
          </cell>
          <cell r="L83">
            <v>313023</v>
          </cell>
          <cell r="M83">
            <v>3289767</v>
          </cell>
          <cell r="N83">
            <v>3582839</v>
          </cell>
          <cell r="O83">
            <v>0.7079366365274572</v>
          </cell>
          <cell r="P83">
            <v>19299</v>
          </cell>
          <cell r="Q83">
            <v>3.8133081470709116</v>
          </cell>
        </row>
        <row r="84">
          <cell r="A84">
            <v>2</v>
          </cell>
          <cell r="B84" t="str">
            <v>91-92</v>
          </cell>
          <cell r="C84">
            <v>840</v>
          </cell>
          <cell r="D84">
            <v>4400</v>
          </cell>
          <cell r="E84">
            <v>4649.3999999999996</v>
          </cell>
          <cell r="F84">
            <v>105.66818181818181</v>
          </cell>
          <cell r="G84">
            <v>78.054999999999993</v>
          </cell>
          <cell r="H84">
            <v>63.012295081967203</v>
          </cell>
          <cell r="I84">
            <v>444.15999999999997</v>
          </cell>
          <cell r="J84">
            <v>9.5530606099711797</v>
          </cell>
          <cell r="K84" t="str">
            <v xml:space="preserve"> </v>
          </cell>
          <cell r="L84">
            <v>123702</v>
          </cell>
          <cell r="M84">
            <v>3358189</v>
          </cell>
          <cell r="N84">
            <v>3468442</v>
          </cell>
          <cell r="O84">
            <v>0.74599776315223465</v>
          </cell>
          <cell r="P84">
            <v>25027</v>
          </cell>
          <cell r="Q84">
            <v>5.3828450982922531</v>
          </cell>
        </row>
        <row r="85">
          <cell r="A85">
            <v>3</v>
          </cell>
          <cell r="B85" t="str">
            <v>92-93</v>
          </cell>
          <cell r="C85">
            <v>840</v>
          </cell>
          <cell r="D85">
            <v>4800</v>
          </cell>
          <cell r="E85">
            <v>4853.41</v>
          </cell>
          <cell r="F85">
            <v>101.11270833333333</v>
          </cell>
          <cell r="G85">
            <v>79.78</v>
          </cell>
          <cell r="H85">
            <v>65.957409219395515</v>
          </cell>
          <cell r="I85">
            <v>454.39</v>
          </cell>
          <cell r="J85">
            <v>9.3622834254678668</v>
          </cell>
          <cell r="K85" t="str">
            <v xml:space="preserve"> </v>
          </cell>
          <cell r="L85">
            <v>99032</v>
          </cell>
          <cell r="M85">
            <v>3326019</v>
          </cell>
          <cell r="N85">
            <v>3418029</v>
          </cell>
          <cell r="O85">
            <v>0.70425309215582443</v>
          </cell>
          <cell r="P85">
            <v>25049</v>
          </cell>
          <cell r="Q85">
            <v>5.1611135263659982</v>
          </cell>
        </row>
        <row r="86">
          <cell r="A86">
            <v>4</v>
          </cell>
          <cell r="B86" t="str">
            <v>93-94</v>
          </cell>
          <cell r="C86">
            <v>840</v>
          </cell>
          <cell r="D86">
            <v>5000</v>
          </cell>
          <cell r="E86">
            <v>4940.0300000000007</v>
          </cell>
          <cell r="F86">
            <v>98.800600000000017</v>
          </cell>
          <cell r="G86">
            <v>80.135999999999996</v>
          </cell>
          <cell r="H86">
            <v>67.134567297238533</v>
          </cell>
          <cell r="I86">
            <v>495.423</v>
          </cell>
          <cell r="J86">
            <v>10.028744764707906</v>
          </cell>
          <cell r="K86">
            <v>865</v>
          </cell>
          <cell r="L86">
            <v>248312</v>
          </cell>
          <cell r="M86">
            <v>3304685</v>
          </cell>
          <cell r="N86">
            <v>3429131</v>
          </cell>
          <cell r="O86">
            <v>0.69415185737738416</v>
          </cell>
          <cell r="P86">
            <v>22823.625</v>
          </cell>
          <cell r="Q86">
            <v>4.6201389465246159</v>
          </cell>
        </row>
        <row r="87">
          <cell r="A87">
            <v>5</v>
          </cell>
          <cell r="B87" t="str">
            <v>94-95</v>
          </cell>
          <cell r="C87">
            <v>840</v>
          </cell>
          <cell r="D87">
            <v>5000</v>
          </cell>
          <cell r="E87">
            <v>4455</v>
          </cell>
          <cell r="F87">
            <v>89.1</v>
          </cell>
          <cell r="G87">
            <v>72.3</v>
          </cell>
          <cell r="H87">
            <v>60.543052837573384</v>
          </cell>
          <cell r="I87">
            <v>460</v>
          </cell>
          <cell r="J87">
            <v>10.325476992143658</v>
          </cell>
          <cell r="K87">
            <v>840</v>
          </cell>
          <cell r="L87">
            <v>152721</v>
          </cell>
          <cell r="M87">
            <v>3059426</v>
          </cell>
          <cell r="N87">
            <v>2990505</v>
          </cell>
          <cell r="O87">
            <v>0.67126936026936024</v>
          </cell>
          <cell r="P87">
            <v>21509</v>
          </cell>
          <cell r="Q87">
            <v>4.8280583613916948</v>
          </cell>
        </row>
        <row r="88">
          <cell r="B88" t="str">
            <v>95-96</v>
          </cell>
          <cell r="C88">
            <v>840</v>
          </cell>
          <cell r="D88">
            <v>5050</v>
          </cell>
          <cell r="E88">
            <v>4660.8</v>
          </cell>
          <cell r="F88">
            <v>92.29306930693069</v>
          </cell>
          <cell r="G88">
            <v>73</v>
          </cell>
          <cell r="H88">
            <v>63.16679677335415</v>
          </cell>
          <cell r="I88">
            <v>467.8</v>
          </cell>
          <cell r="J88">
            <v>10.03690353587367</v>
          </cell>
          <cell r="K88">
            <v>840</v>
          </cell>
          <cell r="L88">
            <v>281544</v>
          </cell>
          <cell r="M88">
            <v>3036370</v>
          </cell>
          <cell r="N88">
            <v>3184503</v>
          </cell>
          <cell r="O88">
            <v>0.68325244593202883</v>
          </cell>
          <cell r="P88">
            <v>15143</v>
          </cell>
          <cell r="Q88">
            <v>3.2490130449708206</v>
          </cell>
        </row>
        <row r="89">
          <cell r="A89" t="str">
            <v>EXECUTIVE SUMMARY</v>
          </cell>
          <cell r="B89" t="str">
            <v>96-97</v>
          </cell>
          <cell r="C89">
            <v>840</v>
          </cell>
          <cell r="D89">
            <v>5100</v>
          </cell>
          <cell r="E89">
            <v>4913.1000000000004</v>
          </cell>
          <cell r="F89">
            <v>96.335294117647067</v>
          </cell>
          <cell r="G89">
            <v>76.599999999999994</v>
          </cell>
          <cell r="H89">
            <v>66.768590998043067</v>
          </cell>
          <cell r="I89">
            <v>471.9</v>
          </cell>
          <cell r="J89">
            <v>9.6049337485497954</v>
          </cell>
          <cell r="K89">
            <v>840</v>
          </cell>
          <cell r="L89">
            <v>134441</v>
          </cell>
          <cell r="M89">
            <v>3393898</v>
          </cell>
          <cell r="N89">
            <v>3341407</v>
          </cell>
          <cell r="O89">
            <v>0.68010156520323217</v>
          </cell>
          <cell r="P89">
            <v>17432</v>
          </cell>
          <cell r="Q89">
            <v>3.548065376239034</v>
          </cell>
        </row>
        <row r="90">
          <cell r="A90" t="str">
            <v>91-92 to 95-96</v>
          </cell>
          <cell r="B90" t="str">
            <v>97-98</v>
          </cell>
          <cell r="C90">
            <v>840</v>
          </cell>
          <cell r="D90">
            <v>5100</v>
          </cell>
          <cell r="E90">
            <v>5031.22</v>
          </cell>
          <cell r="F90">
            <v>98.651372549019612</v>
          </cell>
          <cell r="G90">
            <v>76.599999999999994</v>
          </cell>
          <cell r="H90">
            <v>68.373831267666887</v>
          </cell>
          <cell r="I90">
            <v>496.51</v>
          </cell>
          <cell r="J90">
            <v>9.8685805828407425</v>
          </cell>
          <cell r="K90">
            <v>870</v>
          </cell>
          <cell r="L90">
            <v>225761</v>
          </cell>
          <cell r="M90">
            <v>3512855</v>
          </cell>
          <cell r="N90">
            <v>3485001</v>
          </cell>
          <cell r="O90">
            <v>0.69267513644801859</v>
          </cell>
          <cell r="P90">
            <v>12153</v>
          </cell>
          <cell r="Q90">
            <v>2.415517508675828</v>
          </cell>
        </row>
        <row r="91">
          <cell r="A91" t="str">
            <v xml:space="preserve"> HYDEL GENETRATION</v>
          </cell>
          <cell r="B91" t="str">
            <v>98-99</v>
          </cell>
          <cell r="C91">
            <v>840</v>
          </cell>
          <cell r="D91">
            <v>5200</v>
          </cell>
          <cell r="E91">
            <v>5318.17</v>
          </cell>
          <cell r="F91">
            <v>102.27249999999999</v>
          </cell>
          <cell r="G91">
            <v>76.599999999999994</v>
          </cell>
          <cell r="H91">
            <v>72.273456186127419</v>
          </cell>
          <cell r="I91">
            <v>531.6</v>
          </cell>
          <cell r="J91">
            <v>9.9959196490522118</v>
          </cell>
          <cell r="K91">
            <v>840</v>
          </cell>
          <cell r="L91">
            <v>189000</v>
          </cell>
          <cell r="M91">
            <v>4085508</v>
          </cell>
          <cell r="N91">
            <v>4055349</v>
          </cell>
          <cell r="O91">
            <v>0.7625459509568141</v>
          </cell>
          <cell r="P91">
            <v>8875</v>
          </cell>
          <cell r="Q91">
            <v>1.6688071272637015</v>
          </cell>
        </row>
        <row r="92">
          <cell r="A92" t="str">
            <v/>
          </cell>
          <cell r="B92" t="str">
            <v>99-00</v>
          </cell>
          <cell r="C92">
            <v>840</v>
          </cell>
          <cell r="D92">
            <v>5300</v>
          </cell>
          <cell r="E92">
            <v>5017.8999999999996</v>
          </cell>
          <cell r="F92">
            <v>94.677358490566021</v>
          </cell>
          <cell r="G92">
            <v>77.5</v>
          </cell>
          <cell r="H92">
            <v>68</v>
          </cell>
          <cell r="I92">
            <v>488.7</v>
          </cell>
          <cell r="J92">
            <v>9.7391339006357249</v>
          </cell>
          <cell r="K92">
            <v>815</v>
          </cell>
          <cell r="L92">
            <v>77595</v>
          </cell>
          <cell r="M92">
            <v>4123724</v>
          </cell>
          <cell r="N92">
            <v>3941909</v>
          </cell>
          <cell r="O92">
            <v>0.79</v>
          </cell>
          <cell r="P92">
            <v>7229</v>
          </cell>
          <cell r="Q92">
            <v>1.4406424998505352</v>
          </cell>
        </row>
        <row r="93">
          <cell r="A93">
            <v>1</v>
          </cell>
          <cell r="B93" t="str">
            <v>00-01</v>
          </cell>
          <cell r="C93">
            <v>840</v>
          </cell>
          <cell r="D93">
            <v>5450</v>
          </cell>
          <cell r="E93">
            <v>4955.8099999999995</v>
          </cell>
          <cell r="F93">
            <v>90.932293577981639</v>
          </cell>
          <cell r="G93">
            <v>77.48</v>
          </cell>
          <cell r="H93">
            <v>67.349999999999994</v>
          </cell>
          <cell r="I93">
            <v>484.36</v>
          </cell>
          <cell r="J93">
            <v>9.773578890231871</v>
          </cell>
          <cell r="K93">
            <v>820</v>
          </cell>
          <cell r="L93">
            <v>259409</v>
          </cell>
          <cell r="M93">
            <v>3227819</v>
          </cell>
          <cell r="N93">
            <v>3644838</v>
          </cell>
          <cell r="O93">
            <v>0.73499999999999999</v>
          </cell>
          <cell r="P93">
            <v>6706</v>
          </cell>
          <cell r="Q93">
            <v>1.35</v>
          </cell>
        </row>
        <row r="94">
          <cell r="A94" t="str">
            <v>Average last 5 years</v>
          </cell>
          <cell r="B94" t="str">
            <v xml:space="preserve">Target (PLAN )   </v>
          </cell>
          <cell r="C94" t="str">
            <v>MU</v>
          </cell>
          <cell r="D94">
            <v>5230</v>
          </cell>
          <cell r="E94">
            <v>5047.24</v>
          </cell>
          <cell r="F94">
            <v>96.573763747042861</v>
          </cell>
          <cell r="G94">
            <v>76.955999999999989</v>
          </cell>
          <cell r="H94">
            <v>68.553175690367468</v>
          </cell>
          <cell r="I94">
            <v>494.61400000000003</v>
          </cell>
          <cell r="J94">
            <v>9.7964293542620702</v>
          </cell>
          <cell r="K94">
            <v>837</v>
          </cell>
          <cell r="L94">
            <v>177241.2</v>
          </cell>
          <cell r="M94">
            <v>3668760.8</v>
          </cell>
          <cell r="N94">
            <v>3693700.8</v>
          </cell>
          <cell r="O94">
            <v>0.73206453052161291</v>
          </cell>
          <cell r="P94">
            <v>10479</v>
          </cell>
          <cell r="Q94">
            <v>2.0846065024058196</v>
          </cell>
        </row>
        <row r="95">
          <cell r="A95" t="str">
            <v>STATE  LOAD  DESPATCH  CENTRE  M.P.E.B.  JABALPUR</v>
          </cell>
          <cell r="B95" t="str">
            <v>ACHIEVEMENT Percentage of ( 2 )</v>
          </cell>
          <cell r="C95" t="str">
            <v>%</v>
          </cell>
          <cell r="D95">
            <v>74.768492377188025</v>
          </cell>
          <cell r="E95">
            <v>69.277005347593587</v>
          </cell>
          <cell r="F95">
            <v>85.009625668449203</v>
          </cell>
          <cell r="G95">
            <v>116.05466839694657</v>
          </cell>
          <cell r="H95">
            <v>105.23</v>
          </cell>
        </row>
        <row r="96">
          <cell r="A96" t="str">
            <v>AMARKANTAK</v>
          </cell>
          <cell r="B96" t="str">
            <v>Hydel Generation M.P.Share</v>
          </cell>
          <cell r="C96" t="str">
            <v>MU</v>
          </cell>
          <cell r="D96">
            <v>1498.64</v>
          </cell>
          <cell r="E96">
            <v>1511.19</v>
          </cell>
          <cell r="F96">
            <v>1658.26</v>
          </cell>
          <cell r="G96">
            <v>2415.3094620000002</v>
          </cell>
          <cell r="H96">
            <v>2253.15</v>
          </cell>
        </row>
        <row r="97">
          <cell r="A97" t="str">
            <v>STATION NAME</v>
          </cell>
          <cell r="B97" t="str">
            <v>YEAR</v>
          </cell>
          <cell r="C97" t="str">
            <v>CAPACITY</v>
          </cell>
          <cell r="D97" t="str">
            <v>TARGET</v>
          </cell>
          <cell r="E97" t="str">
            <v>ACTUAL GENE.</v>
          </cell>
          <cell r="F97" t="str">
            <v>ACHIEVE-MENT</v>
          </cell>
          <cell r="G97" t="str">
            <v>AVAIL-ABILITY</v>
          </cell>
          <cell r="H97" t="str">
            <v>P.L.F.</v>
          </cell>
          <cell r="I97" t="str">
            <v>AUXILIARY CONSUMPTION</v>
          </cell>
          <cell r="K97" t="str">
            <v>MAXIMUM DEMAND</v>
          </cell>
          <cell r="L97" t="str">
            <v>COAL IN MT</v>
          </cell>
          <cell r="N97" t="str">
            <v>COAL CONSUMED</v>
          </cell>
          <cell r="P97" t="str">
            <v>FUEL OIL CONSUMPTION</v>
          </cell>
        </row>
        <row r="98">
          <cell r="A98">
            <v>6</v>
          </cell>
          <cell r="B98" t="str">
            <v>ACHIEVEMENT Percentage of ( 5 )</v>
          </cell>
          <cell r="C98" t="str">
            <v>MW</v>
          </cell>
          <cell r="D98" t="str">
            <v>MKwh</v>
          </cell>
          <cell r="E98" t="str">
            <v>MKwh</v>
          </cell>
          <cell r="F98" t="str">
            <v>%</v>
          </cell>
          <cell r="G98" t="str">
            <v>%</v>
          </cell>
          <cell r="H98" t="str">
            <v>%</v>
          </cell>
          <cell r="I98" t="str">
            <v>MKwh</v>
          </cell>
          <cell r="J98" t="str">
            <v>%</v>
          </cell>
          <cell r="K98" t="str">
            <v>MW</v>
          </cell>
          <cell r="L98" t="str">
            <v>OP.STOCK</v>
          </cell>
          <cell r="M98" t="str">
            <v>RECIEPT</v>
          </cell>
          <cell r="N98" t="str">
            <v>MT</v>
          </cell>
          <cell r="O98" t="str">
            <v>Kg/kWH</v>
          </cell>
          <cell r="P98" t="str">
            <v>KL</v>
          </cell>
          <cell r="Q98" t="str">
            <v>ml/KWH</v>
          </cell>
        </row>
        <row r="99">
          <cell r="A99" t="str">
            <v>AMARKANTAK I</v>
          </cell>
          <cell r="B99" t="str">
            <v>88-89</v>
          </cell>
          <cell r="C99">
            <v>60</v>
          </cell>
          <cell r="D99">
            <v>300</v>
          </cell>
          <cell r="E99">
            <v>375.32</v>
          </cell>
          <cell r="F99">
            <v>125.10666666666667</v>
          </cell>
          <cell r="G99">
            <v>87.49</v>
          </cell>
          <cell r="H99">
            <v>71.407914764079152</v>
          </cell>
          <cell r="I99" t="str">
            <v xml:space="preserve"> </v>
          </cell>
          <cell r="J99">
            <v>0</v>
          </cell>
          <cell r="K99">
            <v>61</v>
          </cell>
          <cell r="N99">
            <v>252980</v>
          </cell>
          <cell r="O99">
            <v>0.6740381541084941</v>
          </cell>
          <cell r="P99">
            <v>2143</v>
          </cell>
          <cell r="Q99">
            <v>5.7097943088564422</v>
          </cell>
        </row>
        <row r="100">
          <cell r="A100" t="str">
            <v>a</v>
          </cell>
          <cell r="B100" t="str">
            <v>89-90</v>
          </cell>
          <cell r="C100">
            <v>60</v>
          </cell>
          <cell r="D100">
            <v>330</v>
          </cell>
          <cell r="E100">
            <v>348.29</v>
          </cell>
          <cell r="F100">
            <v>105.54242424242425</v>
          </cell>
          <cell r="G100">
            <v>94.49</v>
          </cell>
          <cell r="H100">
            <v>66.265220700152213</v>
          </cell>
          <cell r="I100" t="str">
            <v xml:space="preserve"> </v>
          </cell>
          <cell r="J100">
            <v>0</v>
          </cell>
          <cell r="K100">
            <v>60</v>
          </cell>
          <cell r="N100">
            <v>241459</v>
          </cell>
          <cell r="O100">
            <v>0.69326997616928421</v>
          </cell>
          <cell r="P100">
            <v>3121</v>
          </cell>
          <cell r="Q100">
            <v>8.9609233684573191</v>
          </cell>
        </row>
        <row r="101">
          <cell r="A101" t="str">
            <v/>
          </cell>
          <cell r="B101" t="str">
            <v>90-91</v>
          </cell>
          <cell r="C101">
            <v>60</v>
          </cell>
          <cell r="D101">
            <v>350</v>
          </cell>
          <cell r="E101">
            <v>212.54</v>
          </cell>
          <cell r="F101">
            <v>60.725714285714282</v>
          </cell>
          <cell r="G101">
            <v>55.52</v>
          </cell>
          <cell r="H101">
            <v>40.43759512937595</v>
          </cell>
          <cell r="I101">
            <v>21.16</v>
          </cell>
          <cell r="J101">
            <v>9.9557730309588788</v>
          </cell>
          <cell r="K101">
            <v>58</v>
          </cell>
          <cell r="N101">
            <v>159372</v>
          </cell>
          <cell r="O101">
            <v>0.74984473510868543</v>
          </cell>
          <cell r="P101">
            <v>5292</v>
          </cell>
          <cell r="Q101">
            <v>24.898842570810203</v>
          </cell>
        </row>
        <row r="102">
          <cell r="A102" t="str">
            <v>b</v>
          </cell>
          <cell r="B102" t="str">
            <v>91-92</v>
          </cell>
          <cell r="C102">
            <v>60</v>
          </cell>
          <cell r="D102">
            <v>350</v>
          </cell>
          <cell r="E102">
            <v>166.64</v>
          </cell>
          <cell r="F102">
            <v>47.611428571428569</v>
          </cell>
          <cell r="G102">
            <v>42.98</v>
          </cell>
          <cell r="H102">
            <v>31.704718417047182</v>
          </cell>
          <cell r="I102">
            <v>17.46</v>
          </cell>
          <cell r="J102">
            <v>10.477676428228518</v>
          </cell>
          <cell r="K102">
            <v>30</v>
          </cell>
          <cell r="N102">
            <v>126486</v>
          </cell>
          <cell r="O102">
            <v>0.75903744599135858</v>
          </cell>
          <cell r="P102">
            <v>1923</v>
          </cell>
          <cell r="Q102">
            <v>11.539846375420067</v>
          </cell>
        </row>
        <row r="103">
          <cell r="A103" t="str">
            <v/>
          </cell>
          <cell r="B103" t="str">
            <v>92-93</v>
          </cell>
          <cell r="C103">
            <v>60</v>
          </cell>
          <cell r="D103">
            <v>300</v>
          </cell>
          <cell r="E103">
            <v>284.81</v>
          </cell>
          <cell r="F103">
            <v>94.936666666666667</v>
          </cell>
          <cell r="G103">
            <v>87.9</v>
          </cell>
          <cell r="H103">
            <v>54.965647676393395</v>
          </cell>
          <cell r="I103">
            <v>29.54</v>
          </cell>
          <cell r="J103">
            <v>10.371826831923036</v>
          </cell>
          <cell r="K103">
            <v>50</v>
          </cell>
          <cell r="N103">
            <v>205036</v>
          </cell>
          <cell r="O103">
            <v>0.71990449773533227</v>
          </cell>
          <cell r="P103">
            <v>3864</v>
          </cell>
          <cell r="Q103">
            <v>13.566939363084161</v>
          </cell>
        </row>
        <row r="104">
          <cell r="A104" t="str">
            <v>c</v>
          </cell>
          <cell r="B104" t="str">
            <v>93-94</v>
          </cell>
          <cell r="C104">
            <v>50</v>
          </cell>
          <cell r="D104">
            <v>300</v>
          </cell>
          <cell r="E104">
            <v>304.72899999999998</v>
          </cell>
          <cell r="F104">
            <v>101.57633333333332</v>
          </cell>
          <cell r="G104">
            <v>92.043342465753426</v>
          </cell>
          <cell r="H104">
            <v>69.572831050228316</v>
          </cell>
          <cell r="I104">
            <v>32.345314999999999</v>
          </cell>
          <cell r="J104">
            <v>10.614452513544823</v>
          </cell>
          <cell r="K104">
            <v>50</v>
          </cell>
          <cell r="N104">
            <v>211815.05</v>
          </cell>
          <cell r="O104">
            <v>0.69509318115440277</v>
          </cell>
          <cell r="P104">
            <v>3308.25</v>
          </cell>
          <cell r="Q104">
            <v>10.856367460924297</v>
          </cell>
        </row>
        <row r="105">
          <cell r="A105" t="str">
            <v/>
          </cell>
          <cell r="B105" t="str">
            <v>94-95</v>
          </cell>
          <cell r="C105">
            <v>50</v>
          </cell>
          <cell r="D105">
            <v>300</v>
          </cell>
          <cell r="E105">
            <v>304.39999999999998</v>
          </cell>
          <cell r="F105">
            <v>101.46666666666665</v>
          </cell>
          <cell r="G105">
            <v>89.8</v>
          </cell>
          <cell r="H105">
            <v>69.49771689497716</v>
          </cell>
          <cell r="I105">
            <v>31.2</v>
          </cell>
          <cell r="J105">
            <v>10.249671484888305</v>
          </cell>
          <cell r="K105">
            <v>50</v>
          </cell>
          <cell r="N105">
            <v>214826</v>
          </cell>
          <cell r="O105">
            <v>0.70573587385019709</v>
          </cell>
          <cell r="P105">
            <v>5006</v>
          </cell>
          <cell r="Q105">
            <v>16.445466491458607</v>
          </cell>
        </row>
        <row r="106">
          <cell r="A106" t="str">
            <v>d</v>
          </cell>
          <cell r="B106" t="str">
            <v>95-96</v>
          </cell>
          <cell r="C106">
            <v>50</v>
          </cell>
          <cell r="D106">
            <v>300</v>
          </cell>
          <cell r="E106">
            <v>294.39999999999998</v>
          </cell>
          <cell r="F106">
            <v>98.133333333333326</v>
          </cell>
          <cell r="G106">
            <v>90.6</v>
          </cell>
          <cell r="H106">
            <v>67.030965391621123</v>
          </cell>
          <cell r="I106">
            <v>32.299999999999997</v>
          </cell>
          <cell r="J106">
            <v>10.971467391304348</v>
          </cell>
          <cell r="K106">
            <v>50</v>
          </cell>
          <cell r="N106">
            <v>204359</v>
          </cell>
          <cell r="O106">
            <v>0.69415421195652172</v>
          </cell>
          <cell r="P106">
            <v>2743</v>
          </cell>
          <cell r="Q106">
            <v>9.3172554347826093</v>
          </cell>
        </row>
        <row r="107">
          <cell r="A107" t="str">
            <v/>
          </cell>
          <cell r="B107" t="str">
            <v>96-97</v>
          </cell>
          <cell r="C107">
            <v>50</v>
          </cell>
          <cell r="D107">
            <v>300</v>
          </cell>
          <cell r="E107">
            <v>258.89999999999998</v>
          </cell>
          <cell r="F107">
            <v>86.299999999999983</v>
          </cell>
          <cell r="G107">
            <v>85.6</v>
          </cell>
          <cell r="H107">
            <v>59.10958904109588</v>
          </cell>
          <cell r="I107">
            <v>29</v>
          </cell>
          <cell r="J107">
            <v>11.201235998455003</v>
          </cell>
          <cell r="K107">
            <v>49</v>
          </cell>
          <cell r="N107">
            <v>177922</v>
          </cell>
          <cell r="O107">
            <v>0.68722286597141757</v>
          </cell>
          <cell r="P107">
            <v>2063</v>
          </cell>
          <cell r="Q107">
            <v>7.9683275395905762</v>
          </cell>
        </row>
        <row r="108">
          <cell r="A108" t="str">
            <v>e</v>
          </cell>
          <cell r="B108" t="str">
            <v>97-98</v>
          </cell>
          <cell r="C108">
            <v>50</v>
          </cell>
          <cell r="D108">
            <v>300</v>
          </cell>
          <cell r="E108">
            <v>251.97</v>
          </cell>
          <cell r="F108">
            <v>83.99</v>
          </cell>
          <cell r="G108">
            <v>87.6</v>
          </cell>
          <cell r="H108">
            <v>57.527397260273972</v>
          </cell>
          <cell r="I108">
            <v>30.628</v>
          </cell>
          <cell r="J108">
            <v>12.155415327221496</v>
          </cell>
          <cell r="K108">
            <v>50</v>
          </cell>
          <cell r="N108">
            <v>174156</v>
          </cell>
          <cell r="O108">
            <v>0.69117752113346831</v>
          </cell>
          <cell r="P108">
            <v>2350</v>
          </cell>
          <cell r="Q108">
            <v>9.3265071238639514</v>
          </cell>
        </row>
        <row r="109">
          <cell r="A109" t="str">
            <v/>
          </cell>
          <cell r="B109" t="str">
            <v>98-99</v>
          </cell>
          <cell r="C109">
            <v>50</v>
          </cell>
          <cell r="D109">
            <v>300</v>
          </cell>
          <cell r="E109">
            <v>202.17</v>
          </cell>
          <cell r="F109">
            <v>67.39</v>
          </cell>
          <cell r="G109">
            <v>76</v>
          </cell>
          <cell r="H109">
            <v>46.157534246575345</v>
          </cell>
          <cell r="I109">
            <v>25.5</v>
          </cell>
          <cell r="J109">
            <v>12.613147351239057</v>
          </cell>
          <cell r="K109">
            <v>49</v>
          </cell>
          <cell r="N109">
            <v>135455</v>
          </cell>
          <cell r="O109">
            <v>0.67000544096552406</v>
          </cell>
          <cell r="P109">
            <v>2779</v>
          </cell>
          <cell r="Q109">
            <v>13.745857446703271</v>
          </cell>
        </row>
        <row r="110">
          <cell r="A110" t="str">
            <v>f</v>
          </cell>
          <cell r="B110" t="str">
            <v>99-00</v>
          </cell>
          <cell r="C110">
            <v>50</v>
          </cell>
          <cell r="D110">
            <v>250</v>
          </cell>
          <cell r="E110">
            <v>248.2</v>
          </cell>
          <cell r="F110">
            <v>98.9</v>
          </cell>
          <cell r="G110">
            <v>86.2</v>
          </cell>
          <cell r="H110">
            <v>56.5</v>
          </cell>
          <cell r="I110">
            <v>29.3</v>
          </cell>
          <cell r="J110">
            <v>11.804995970991136</v>
          </cell>
          <cell r="K110">
            <v>50</v>
          </cell>
          <cell r="N110">
            <v>170257</v>
          </cell>
          <cell r="O110">
            <v>0.68596696212731667</v>
          </cell>
          <cell r="P110">
            <v>1599</v>
          </cell>
          <cell r="Q110">
            <v>6.4423851732473816</v>
          </cell>
        </row>
        <row r="111">
          <cell r="A111" t="str">
            <v/>
          </cell>
          <cell r="B111" t="str">
            <v>00-01</v>
          </cell>
          <cell r="C111">
            <v>50</v>
          </cell>
          <cell r="D111">
            <v>250</v>
          </cell>
          <cell r="E111">
            <v>180.96</v>
          </cell>
          <cell r="F111">
            <v>71.81</v>
          </cell>
          <cell r="G111">
            <v>64.22</v>
          </cell>
          <cell r="H111">
            <v>41.31</v>
          </cell>
          <cell r="I111">
            <v>23.72</v>
          </cell>
          <cell r="J111">
            <v>13.1078691423519</v>
          </cell>
          <cell r="K111">
            <v>49</v>
          </cell>
          <cell r="N111">
            <v>131657</v>
          </cell>
          <cell r="O111">
            <v>0.72754752431476566</v>
          </cell>
          <cell r="P111">
            <v>2944</v>
          </cell>
          <cell r="Q111">
            <v>16.268788682581786</v>
          </cell>
        </row>
        <row r="112">
          <cell r="A112" t="str">
            <v>Average last 5 years</v>
          </cell>
          <cell r="B112" t="str">
            <v xml:space="preserve">RAJGHAT     MDDL    </v>
          </cell>
          <cell r="C112" t="str">
            <v>M</v>
          </cell>
          <cell r="D112">
            <v>280</v>
          </cell>
          <cell r="E112">
            <v>228.44</v>
          </cell>
          <cell r="F112">
            <v>81.677999999999983</v>
          </cell>
          <cell r="G112">
            <v>79.924000000000007</v>
          </cell>
          <cell r="H112">
            <v>52.120904109589034</v>
          </cell>
          <cell r="I112">
            <v>27.6296</v>
          </cell>
          <cell r="J112">
            <v>12.176532758051719</v>
          </cell>
          <cell r="K112">
            <v>49.4</v>
          </cell>
          <cell r="N112">
            <v>157889.4</v>
          </cell>
          <cell r="O112">
            <v>0.69238406290249854</v>
          </cell>
          <cell r="P112">
            <v>2347</v>
          </cell>
          <cell r="Q112">
            <v>10.750373193197394</v>
          </cell>
        </row>
        <row r="113">
          <cell r="A113" t="str">
            <v>AMARKANTAK II</v>
          </cell>
          <cell r="B113" t="str">
            <v>88-89</v>
          </cell>
          <cell r="C113">
            <v>240</v>
          </cell>
          <cell r="D113">
            <v>1250</v>
          </cell>
          <cell r="E113">
            <v>1209.6600000000001</v>
          </cell>
          <cell r="F113">
            <v>96.772800000000018</v>
          </cell>
          <cell r="G113">
            <v>78.19</v>
          </cell>
          <cell r="H113">
            <v>57.537100456621012</v>
          </cell>
          <cell r="I113" t="str">
            <v xml:space="preserve"> </v>
          </cell>
          <cell r="J113">
            <v>0</v>
          </cell>
          <cell r="K113">
            <v>230</v>
          </cell>
          <cell r="N113">
            <v>908200</v>
          </cell>
          <cell r="O113">
            <v>0.75078947803515039</v>
          </cell>
          <cell r="P113">
            <v>9857</v>
          </cell>
          <cell r="Q113">
            <v>8.1485706727510205</v>
          </cell>
        </row>
        <row r="114">
          <cell r="A114" t="str">
            <v/>
          </cell>
          <cell r="B114" t="str">
            <v>89-90</v>
          </cell>
          <cell r="C114">
            <v>240</v>
          </cell>
          <cell r="D114">
            <v>1310</v>
          </cell>
          <cell r="E114">
            <v>988.66</v>
          </cell>
          <cell r="F114">
            <v>75.470229007633591</v>
          </cell>
          <cell r="G114">
            <v>69.31</v>
          </cell>
          <cell r="H114">
            <v>47.025304414003045</v>
          </cell>
          <cell r="I114">
            <v>103</v>
          </cell>
          <cell r="J114">
            <v>10.418141727186294</v>
          </cell>
          <cell r="K114">
            <v>200</v>
          </cell>
          <cell r="N114">
            <v>755851</v>
          </cell>
          <cell r="O114">
            <v>0.76452066433354238</v>
          </cell>
          <cell r="P114">
            <v>11664</v>
          </cell>
          <cell r="Q114">
            <v>11.797786903485527</v>
          </cell>
        </row>
        <row r="115">
          <cell r="A115">
            <v>1</v>
          </cell>
          <cell r="B115" t="str">
            <v>90-91</v>
          </cell>
          <cell r="C115">
            <v>240</v>
          </cell>
          <cell r="D115">
            <v>1250</v>
          </cell>
          <cell r="E115">
            <v>791.39</v>
          </cell>
          <cell r="F115">
            <v>63.311199999999999</v>
          </cell>
          <cell r="G115">
            <v>55.96</v>
          </cell>
          <cell r="H115">
            <v>37.642218417047182</v>
          </cell>
          <cell r="I115">
            <v>87.17</v>
          </cell>
          <cell r="J115">
            <v>11.014796750022112</v>
          </cell>
          <cell r="K115">
            <v>190</v>
          </cell>
          <cell r="N115">
            <v>643580</v>
          </cell>
          <cell r="O115">
            <v>0.81322735945614677</v>
          </cell>
          <cell r="P115">
            <v>10599</v>
          </cell>
          <cell r="Q115">
            <v>13.39289098927204</v>
          </cell>
        </row>
        <row r="116">
          <cell r="A116">
            <v>2</v>
          </cell>
          <cell r="B116" t="str">
            <v>91-92</v>
          </cell>
          <cell r="C116">
            <v>240</v>
          </cell>
          <cell r="D116">
            <v>1200</v>
          </cell>
          <cell r="E116">
            <v>902.14</v>
          </cell>
          <cell r="F116">
            <v>75.178333333333327</v>
          </cell>
          <cell r="G116">
            <v>63.18</v>
          </cell>
          <cell r="H116">
            <v>42.792767152398298</v>
          </cell>
          <cell r="I116">
            <v>96.78</v>
          </cell>
          <cell r="J116">
            <v>10.727824949564368</v>
          </cell>
          <cell r="K116">
            <v>195</v>
          </cell>
          <cell r="N116">
            <v>744899</v>
          </cell>
          <cell r="O116">
            <v>0.82570221916775666</v>
          </cell>
          <cell r="P116">
            <v>13223</v>
          </cell>
          <cell r="Q116">
            <v>14.657370252954086</v>
          </cell>
        </row>
        <row r="117">
          <cell r="A117">
            <v>3</v>
          </cell>
          <cell r="B117" t="str">
            <v>92-93</v>
          </cell>
          <cell r="C117">
            <v>240</v>
          </cell>
          <cell r="D117">
            <v>1200</v>
          </cell>
          <cell r="E117">
            <v>991.24</v>
          </cell>
          <cell r="F117">
            <v>82.603333333333339</v>
          </cell>
          <cell r="G117">
            <v>70.989999999999995</v>
          </cell>
          <cell r="H117">
            <v>47.148021308980212</v>
          </cell>
          <cell r="I117">
            <v>106.47</v>
          </cell>
          <cell r="J117">
            <v>10.741091965618821</v>
          </cell>
          <cell r="K117">
            <v>211</v>
          </cell>
          <cell r="N117">
            <v>797288</v>
          </cell>
          <cell r="O117">
            <v>0.80433396553811387</v>
          </cell>
          <cell r="P117">
            <v>13294</v>
          </cell>
          <cell r="Q117">
            <v>13.411484605141036</v>
          </cell>
        </row>
        <row r="118">
          <cell r="A118" t="str">
            <v>Note :-</v>
          </cell>
          <cell r="B118" t="str">
            <v>93-94</v>
          </cell>
          <cell r="C118">
            <v>240</v>
          </cell>
          <cell r="D118">
            <v>1120</v>
          </cell>
          <cell r="E118">
            <v>1070.5160000000001</v>
          </cell>
          <cell r="F118">
            <v>95.581785714285715</v>
          </cell>
          <cell r="G118">
            <v>70.069999999999993</v>
          </cell>
          <cell r="H118">
            <v>50.918759512937605</v>
          </cell>
          <cell r="I118">
            <v>104.467</v>
          </cell>
          <cell r="J118">
            <v>9.7585650284535674</v>
          </cell>
          <cell r="K118">
            <v>205</v>
          </cell>
          <cell r="N118">
            <v>783385.61</v>
          </cell>
          <cell r="O118">
            <v>0.73178318679963683</v>
          </cell>
          <cell r="P118">
            <v>10814.63</v>
          </cell>
          <cell r="Q118">
            <v>10.10225909748196</v>
          </cell>
        </row>
        <row r="119">
          <cell r="A119" t="str">
            <v>Note :-</v>
          </cell>
          <cell r="B119" t="str">
            <v>94-95</v>
          </cell>
          <cell r="C119">
            <v>240</v>
          </cell>
          <cell r="D119">
            <v>1100</v>
          </cell>
          <cell r="E119">
            <v>1122.9000000000001</v>
          </cell>
          <cell r="F119">
            <v>102.08181818181819</v>
          </cell>
          <cell r="G119">
            <v>76.099999999999994</v>
          </cell>
          <cell r="H119">
            <v>53.410388127853885</v>
          </cell>
          <cell r="I119">
            <v>106.9</v>
          </cell>
          <cell r="J119">
            <v>9.5199928755899901</v>
          </cell>
          <cell r="K119">
            <v>225</v>
          </cell>
          <cell r="N119">
            <v>871239</v>
          </cell>
          <cell r="O119">
            <v>0.7758829815655891</v>
          </cell>
          <cell r="P119">
            <v>12775</v>
          </cell>
          <cell r="Q119">
            <v>11.376792234393088</v>
          </cell>
        </row>
        <row r="120">
          <cell r="A120" t="str">
            <v>EXECUTIVE SUMMARY</v>
          </cell>
          <cell r="B120" t="str">
            <v>95-96</v>
          </cell>
          <cell r="C120">
            <v>240</v>
          </cell>
          <cell r="D120">
            <v>1150</v>
          </cell>
          <cell r="E120">
            <v>958</v>
          </cell>
          <cell r="F120">
            <v>83.304347826086953</v>
          </cell>
          <cell r="G120">
            <v>73.400000000000006</v>
          </cell>
          <cell r="H120">
            <v>45.442471159684274</v>
          </cell>
          <cell r="I120">
            <v>101.8</v>
          </cell>
          <cell r="J120">
            <v>10.626304801670146</v>
          </cell>
          <cell r="K120">
            <v>215</v>
          </cell>
          <cell r="N120">
            <v>742828</v>
          </cell>
          <cell r="O120">
            <v>0.77539457202505224</v>
          </cell>
          <cell r="P120">
            <v>11723</v>
          </cell>
          <cell r="Q120">
            <v>12.236951983298539</v>
          </cell>
        </row>
        <row r="121">
          <cell r="A121" t="str">
            <v>96-97 to 00-01</v>
          </cell>
          <cell r="B121" t="str">
            <v>96-97</v>
          </cell>
          <cell r="C121">
            <v>240</v>
          </cell>
          <cell r="D121">
            <v>1200</v>
          </cell>
          <cell r="E121">
            <v>420.6</v>
          </cell>
          <cell r="F121">
            <v>35.049999999999997</v>
          </cell>
          <cell r="G121">
            <v>29.8</v>
          </cell>
          <cell r="H121">
            <v>20.005707762557076</v>
          </cell>
          <cell r="I121">
            <v>45.2</v>
          </cell>
          <cell r="J121">
            <v>10.746552543984784</v>
          </cell>
          <cell r="K121">
            <v>105</v>
          </cell>
          <cell r="N121">
            <v>321549</v>
          </cell>
          <cell r="O121">
            <v>0.76450071326676172</v>
          </cell>
          <cell r="P121">
            <v>3942</v>
          </cell>
          <cell r="Q121">
            <v>9.3723252496433656</v>
          </cell>
        </row>
        <row r="122">
          <cell r="A122" t="str">
            <v xml:space="preserve"> HYDEL GENETRATION</v>
          </cell>
          <cell r="B122" t="str">
            <v>97-98</v>
          </cell>
          <cell r="C122">
            <v>240</v>
          </cell>
          <cell r="D122">
            <v>1000</v>
          </cell>
          <cell r="E122">
            <v>526.26</v>
          </cell>
          <cell r="F122">
            <v>52.625999999999998</v>
          </cell>
          <cell r="G122">
            <v>31.9</v>
          </cell>
          <cell r="H122">
            <v>25.031392694063928</v>
          </cell>
          <cell r="I122">
            <v>49.438000000000002</v>
          </cell>
          <cell r="J122">
            <v>9.39421578687341</v>
          </cell>
          <cell r="K122">
            <v>220</v>
          </cell>
          <cell r="N122">
            <v>385051</v>
          </cell>
          <cell r="O122">
            <v>0.73167445749249416</v>
          </cell>
          <cell r="P122">
            <v>3240</v>
          </cell>
          <cell r="Q122">
            <v>6.1566526051761485</v>
          </cell>
        </row>
        <row r="123">
          <cell r="A123" t="str">
            <v/>
          </cell>
          <cell r="B123" t="str">
            <v>98-99</v>
          </cell>
          <cell r="C123">
            <v>240</v>
          </cell>
          <cell r="D123">
            <v>1200</v>
          </cell>
          <cell r="E123">
            <v>997.7</v>
          </cell>
          <cell r="F123">
            <v>83.141666666666666</v>
          </cell>
          <cell r="G123">
            <v>58.8</v>
          </cell>
          <cell r="H123">
            <v>47.455289193302889</v>
          </cell>
          <cell r="I123">
            <v>97.4</v>
          </cell>
          <cell r="J123">
            <v>9.7624536433797733</v>
          </cell>
          <cell r="K123">
            <v>220</v>
          </cell>
          <cell r="N123">
            <v>652165</v>
          </cell>
          <cell r="O123">
            <v>0.65366843740603386</v>
          </cell>
          <cell r="P123">
            <v>3605</v>
          </cell>
          <cell r="Q123">
            <v>3.6133106144131499</v>
          </cell>
        </row>
        <row r="124">
          <cell r="A124">
            <v>1</v>
          </cell>
          <cell r="B124" t="str">
            <v>99-00</v>
          </cell>
          <cell r="C124">
            <v>240</v>
          </cell>
          <cell r="D124">
            <v>900</v>
          </cell>
          <cell r="E124">
            <v>1048.8</v>
          </cell>
          <cell r="F124">
            <v>87.4</v>
          </cell>
          <cell r="G124">
            <v>65.099999999999994</v>
          </cell>
          <cell r="H124">
            <v>49.7</v>
          </cell>
          <cell r="I124">
            <v>105.9</v>
          </cell>
          <cell r="J124">
            <v>10.09725400457666</v>
          </cell>
          <cell r="K124">
            <v>200</v>
          </cell>
          <cell r="N124">
            <v>674871</v>
          </cell>
          <cell r="O124">
            <v>0.64346967963386725</v>
          </cell>
          <cell r="P124">
            <v>3020</v>
          </cell>
          <cell r="Q124">
            <v>2.8794813119755913</v>
          </cell>
        </row>
        <row r="125">
          <cell r="A125">
            <v>2</v>
          </cell>
          <cell r="B125" t="str">
            <v>00-01</v>
          </cell>
          <cell r="C125">
            <v>240</v>
          </cell>
          <cell r="D125">
            <v>1150</v>
          </cell>
          <cell r="E125">
            <v>968.97</v>
          </cell>
          <cell r="F125">
            <v>84.19</v>
          </cell>
          <cell r="G125">
            <v>62.4</v>
          </cell>
          <cell r="H125">
            <v>46.09</v>
          </cell>
          <cell r="I125">
            <v>95.83</v>
          </cell>
          <cell r="J125">
            <v>9.8898830717153263</v>
          </cell>
          <cell r="K125">
            <v>200</v>
          </cell>
          <cell r="N125">
            <v>723885</v>
          </cell>
          <cell r="O125">
            <v>0.74706647264621195</v>
          </cell>
          <cell r="P125">
            <v>5474</v>
          </cell>
          <cell r="Q125">
            <v>5.6492977078753723</v>
          </cell>
        </row>
        <row r="126">
          <cell r="A126" t="str">
            <v>Average last 5 years</v>
          </cell>
          <cell r="B126" t="str">
            <v>ACHIEVEMENT Percentage of ( 2 )</v>
          </cell>
          <cell r="C126" t="str">
            <v>%</v>
          </cell>
          <cell r="D126">
            <v>1090</v>
          </cell>
          <cell r="E126">
            <v>792.46600000000001</v>
          </cell>
          <cell r="F126">
            <v>68.481533333333331</v>
          </cell>
          <cell r="G126">
            <v>49.6</v>
          </cell>
          <cell r="H126">
            <v>37.656477929984774</v>
          </cell>
          <cell r="I126">
            <v>78.753599999999992</v>
          </cell>
          <cell r="J126">
            <v>9.9780718101059911</v>
          </cell>
          <cell r="K126">
            <v>189</v>
          </cell>
          <cell r="N126">
            <v>551504.19999999995</v>
          </cell>
          <cell r="O126">
            <v>0.70807595208907392</v>
          </cell>
          <cell r="P126">
            <v>3856.2</v>
          </cell>
          <cell r="Q126">
            <v>5.5342134978167259</v>
          </cell>
        </row>
        <row r="127">
          <cell r="A127" t="str">
            <v>AMARKANTAK</v>
          </cell>
          <cell r="B127" t="str">
            <v>88-89</v>
          </cell>
          <cell r="C127">
            <v>300</v>
          </cell>
          <cell r="D127">
            <v>1550</v>
          </cell>
          <cell r="E127">
            <v>1584.98</v>
          </cell>
          <cell r="F127">
            <v>102.25677419354838</v>
          </cell>
          <cell r="G127">
            <v>80.05</v>
          </cell>
          <cell r="H127">
            <v>60.31126331811263</v>
          </cell>
          <cell r="I127">
            <v>0</v>
          </cell>
          <cell r="J127">
            <v>0</v>
          </cell>
          <cell r="K127" t="str">
            <v xml:space="preserve"> </v>
          </cell>
          <cell r="L127" t="str">
            <v xml:space="preserve"> </v>
          </cell>
          <cell r="M127" t="str">
            <v xml:space="preserve"> </v>
          </cell>
          <cell r="N127">
            <v>1161180</v>
          </cell>
          <cell r="O127">
            <v>0.73261492258577399</v>
          </cell>
          <cell r="P127">
            <v>12000</v>
          </cell>
          <cell r="Q127">
            <v>7.57107345203094</v>
          </cell>
        </row>
        <row r="128">
          <cell r="A128">
            <v>5</v>
          </cell>
          <cell r="B128" t="str">
            <v>89-90</v>
          </cell>
          <cell r="C128">
            <v>300</v>
          </cell>
          <cell r="D128">
            <v>1640</v>
          </cell>
          <cell r="E128">
            <v>1336.95</v>
          </cell>
          <cell r="F128">
            <v>81.521341463414629</v>
          </cell>
          <cell r="G128">
            <v>74.346000000000004</v>
          </cell>
          <cell r="H128">
            <v>50.873287671232873</v>
          </cell>
          <cell r="I128">
            <v>103</v>
          </cell>
          <cell r="J128">
            <v>7.7041026216388042</v>
          </cell>
          <cell r="K128" t="str">
            <v xml:space="preserve"> </v>
          </cell>
          <cell r="L128">
            <v>31115</v>
          </cell>
          <cell r="M128">
            <v>1015605</v>
          </cell>
          <cell r="N128">
            <v>997310</v>
          </cell>
          <cell r="O128">
            <v>0.74595908597928118</v>
          </cell>
          <cell r="P128">
            <v>14785</v>
          </cell>
          <cell r="Q128">
            <v>11.0587531321291</v>
          </cell>
        </row>
        <row r="129">
          <cell r="A129">
            <v>6</v>
          </cell>
          <cell r="B129" t="str">
            <v>90-91</v>
          </cell>
          <cell r="C129">
            <v>300</v>
          </cell>
          <cell r="D129">
            <v>1600</v>
          </cell>
          <cell r="E129">
            <v>1003.93</v>
          </cell>
          <cell r="F129">
            <v>62.745624999999997</v>
          </cell>
          <cell r="G129">
            <v>55.871999999999993</v>
          </cell>
          <cell r="H129">
            <v>38.201293759512936</v>
          </cell>
          <cell r="I129">
            <v>108.33</v>
          </cell>
          <cell r="J129">
            <v>10.790592969629357</v>
          </cell>
          <cell r="K129" t="str">
            <v xml:space="preserve"> </v>
          </cell>
          <cell r="L129">
            <v>47723</v>
          </cell>
          <cell r="M129">
            <v>791141</v>
          </cell>
          <cell r="N129">
            <v>802952</v>
          </cell>
          <cell r="O129">
            <v>0.7998087516061877</v>
          </cell>
          <cell r="P129">
            <v>15891</v>
          </cell>
          <cell r="Q129">
            <v>15.828792844122599</v>
          </cell>
        </row>
        <row r="130">
          <cell r="A130">
            <v>7</v>
          </cell>
          <cell r="B130" t="str">
            <v>91-92</v>
          </cell>
          <cell r="C130">
            <v>300</v>
          </cell>
          <cell r="D130">
            <v>1550</v>
          </cell>
          <cell r="E130">
            <v>1068.78</v>
          </cell>
          <cell r="F130">
            <v>68.953548387096774</v>
          </cell>
          <cell r="G130">
            <v>59.14</v>
          </cell>
          <cell r="H130">
            <v>40.557832422586522</v>
          </cell>
          <cell r="I130">
            <v>114.24000000000001</v>
          </cell>
          <cell r="J130">
            <v>10.688822769887162</v>
          </cell>
          <cell r="K130" t="str">
            <v xml:space="preserve"> </v>
          </cell>
          <cell r="L130">
            <v>51627</v>
          </cell>
          <cell r="M130">
            <v>828867</v>
          </cell>
          <cell r="N130">
            <v>871385</v>
          </cell>
          <cell r="O130">
            <v>0.81530810831041001</v>
          </cell>
          <cell r="P130">
            <v>15146</v>
          </cell>
          <cell r="Q130">
            <v>14.171298115608451</v>
          </cell>
        </row>
        <row r="131">
          <cell r="A131" t="str">
            <v>a</v>
          </cell>
          <cell r="B131" t="str">
            <v>92-93</v>
          </cell>
          <cell r="C131">
            <v>300</v>
          </cell>
          <cell r="D131">
            <v>1500</v>
          </cell>
          <cell r="E131">
            <v>1276.05</v>
          </cell>
          <cell r="F131">
            <v>85.07</v>
          </cell>
          <cell r="G131">
            <v>74.372</v>
          </cell>
          <cell r="H131">
            <v>48.693790640168515</v>
          </cell>
          <cell r="I131">
            <v>136.01</v>
          </cell>
          <cell r="J131">
            <v>10.65867324948082</v>
          </cell>
          <cell r="K131" t="str">
            <v xml:space="preserve"> </v>
          </cell>
          <cell r="L131">
            <v>3954</v>
          </cell>
          <cell r="M131">
            <v>1008841</v>
          </cell>
          <cell r="N131">
            <v>1002324</v>
          </cell>
          <cell r="O131">
            <v>0.78548959680263308</v>
          </cell>
          <cell r="P131">
            <v>17158</v>
          </cell>
          <cell r="Q131">
            <v>13.446181575957056</v>
          </cell>
        </row>
        <row r="132">
          <cell r="A132" t="str">
            <v/>
          </cell>
          <cell r="B132" t="str">
            <v>93-94</v>
          </cell>
          <cell r="C132">
            <v>290</v>
          </cell>
          <cell r="D132">
            <v>1420</v>
          </cell>
          <cell r="E132">
            <v>1375.2450000000001</v>
          </cell>
          <cell r="F132">
            <v>96.848239436619721</v>
          </cell>
          <cell r="G132">
            <v>73.858507321681628</v>
          </cell>
          <cell r="H132">
            <v>54.134978743504959</v>
          </cell>
          <cell r="I132">
            <v>136.81231500000001</v>
          </cell>
          <cell r="J132">
            <v>9.9482139546044532</v>
          </cell>
          <cell r="K132" t="str">
            <v xml:space="preserve"> </v>
          </cell>
          <cell r="L132">
            <v>10262</v>
          </cell>
          <cell r="M132">
            <v>1014037</v>
          </cell>
          <cell r="N132">
            <v>995200.65999999992</v>
          </cell>
          <cell r="O132">
            <v>0.72365335631105709</v>
          </cell>
          <cell r="P132">
            <v>14122.88</v>
          </cell>
          <cell r="Q132">
            <v>10.269355642085591</v>
          </cell>
        </row>
        <row r="133">
          <cell r="A133" t="str">
            <v>b</v>
          </cell>
          <cell r="B133" t="str">
            <v>94-95</v>
          </cell>
          <cell r="C133">
            <v>290</v>
          </cell>
          <cell r="D133">
            <v>1400</v>
          </cell>
          <cell r="E133">
            <v>1427.3000000000002</v>
          </cell>
          <cell r="F133">
            <v>101.95000000000002</v>
          </cell>
          <cell r="G133">
            <v>78.462068965517247</v>
          </cell>
          <cell r="H133">
            <v>56.030557125808691</v>
          </cell>
          <cell r="I133">
            <v>138.1</v>
          </cell>
          <cell r="J133">
            <v>9.6756112940517056</v>
          </cell>
          <cell r="K133" t="str">
            <v xml:space="preserve"> </v>
          </cell>
          <cell r="L133">
            <v>41415</v>
          </cell>
          <cell r="M133">
            <v>1102016</v>
          </cell>
          <cell r="N133">
            <v>1086065</v>
          </cell>
          <cell r="O133">
            <v>0.76092272122188731</v>
          </cell>
          <cell r="P133">
            <v>17781</v>
          </cell>
          <cell r="Q133">
            <v>12.457787430813422</v>
          </cell>
        </row>
        <row r="134">
          <cell r="A134" t="str">
            <v/>
          </cell>
          <cell r="B134" t="str">
            <v>95-96</v>
          </cell>
          <cell r="C134">
            <v>290</v>
          </cell>
          <cell r="D134">
            <v>1450</v>
          </cell>
          <cell r="E134">
            <v>1252.4000000000001</v>
          </cell>
          <cell r="F134">
            <v>86.372413793103462</v>
          </cell>
          <cell r="G134">
            <v>76.365517241379308</v>
          </cell>
          <cell r="H134">
            <v>49.299322941269097</v>
          </cell>
          <cell r="I134">
            <v>134.1</v>
          </cell>
          <cell r="J134">
            <v>10.707441711913127</v>
          </cell>
          <cell r="K134">
            <v>245</v>
          </cell>
          <cell r="L134">
            <v>58749</v>
          </cell>
          <cell r="M134">
            <v>972440</v>
          </cell>
          <cell r="N134">
            <v>947187</v>
          </cell>
          <cell r="O134">
            <v>0.7562975087831364</v>
          </cell>
          <cell r="P134">
            <v>14466</v>
          </cell>
          <cell r="Q134">
            <v>11.550622804215905</v>
          </cell>
        </row>
        <row r="135">
          <cell r="A135" t="str">
            <v>c</v>
          </cell>
          <cell r="B135" t="str">
            <v>96-97</v>
          </cell>
          <cell r="C135">
            <v>290</v>
          </cell>
          <cell r="D135">
            <v>1500</v>
          </cell>
          <cell r="E135">
            <v>679.5</v>
          </cell>
          <cell r="F135">
            <v>45.3</v>
          </cell>
          <cell r="G135">
            <v>39.420689655172417</v>
          </cell>
          <cell r="H135">
            <v>26.747756258856874</v>
          </cell>
          <cell r="I135">
            <v>74.2</v>
          </cell>
          <cell r="J135">
            <v>10.919793966151582</v>
          </cell>
          <cell r="K135">
            <v>245</v>
          </cell>
          <cell r="L135">
            <v>84001</v>
          </cell>
          <cell r="M135">
            <v>471584</v>
          </cell>
          <cell r="N135">
            <v>499471</v>
          </cell>
          <cell r="O135">
            <v>0.73505665930831499</v>
          </cell>
          <cell r="P135">
            <v>6005</v>
          </cell>
          <cell r="Q135">
            <v>8.8373804267844012</v>
          </cell>
        </row>
        <row r="136">
          <cell r="A136" t="str">
            <v/>
          </cell>
          <cell r="B136" t="str">
            <v>97-98</v>
          </cell>
          <cell r="C136">
            <v>290</v>
          </cell>
          <cell r="D136">
            <v>1300</v>
          </cell>
          <cell r="E136">
            <v>778.23</v>
          </cell>
          <cell r="F136">
            <v>59.863846153846154</v>
          </cell>
          <cell r="G136">
            <v>41.50344827586207</v>
          </cell>
          <cell r="H136">
            <v>30.634152102031177</v>
          </cell>
          <cell r="I136">
            <v>80.066000000000003</v>
          </cell>
          <cell r="J136">
            <v>10.288218136026625</v>
          </cell>
          <cell r="K136">
            <v>258</v>
          </cell>
          <cell r="L136">
            <v>58003</v>
          </cell>
          <cell r="M136">
            <v>576062</v>
          </cell>
          <cell r="N136">
            <v>559207</v>
          </cell>
          <cell r="O136">
            <v>0.71856263572465728</v>
          </cell>
          <cell r="P136">
            <v>5590</v>
          </cell>
          <cell r="Q136">
            <v>7.1829664752065581</v>
          </cell>
        </row>
        <row r="137">
          <cell r="A137" t="str">
            <v>d</v>
          </cell>
          <cell r="B137" t="str">
            <v>98-99</v>
          </cell>
          <cell r="C137">
            <v>290</v>
          </cell>
          <cell r="D137">
            <v>1500</v>
          </cell>
          <cell r="E137">
            <v>1199.8700000000001</v>
          </cell>
          <cell r="F137">
            <v>79.991333333333344</v>
          </cell>
          <cell r="G137">
            <v>61.765517241379314</v>
          </cell>
          <cell r="H137">
            <v>47.231538340418837</v>
          </cell>
          <cell r="I137">
            <v>122.9</v>
          </cell>
          <cell r="J137">
            <v>10.242776300765914</v>
          </cell>
          <cell r="K137">
            <v>270</v>
          </cell>
          <cell r="L137">
            <v>100659</v>
          </cell>
          <cell r="M137">
            <v>783861</v>
          </cell>
          <cell r="N137">
            <v>787620</v>
          </cell>
          <cell r="O137">
            <v>0.65642111228716427</v>
          </cell>
          <cell r="P137">
            <v>6384</v>
          </cell>
          <cell r="Q137">
            <v>5.3205763957762082</v>
          </cell>
        </row>
        <row r="138">
          <cell r="A138" t="str">
            <v/>
          </cell>
          <cell r="B138" t="str">
            <v>99-00</v>
          </cell>
          <cell r="C138">
            <v>290</v>
          </cell>
          <cell r="D138">
            <v>1150</v>
          </cell>
          <cell r="E138">
            <v>1297</v>
          </cell>
          <cell r="F138">
            <v>112.8</v>
          </cell>
          <cell r="G138">
            <v>68.7</v>
          </cell>
          <cell r="H138">
            <v>50.9</v>
          </cell>
          <cell r="I138">
            <v>135.19999999999999</v>
          </cell>
          <cell r="J138">
            <v>10.424055512721663</v>
          </cell>
          <cell r="K138">
            <v>235</v>
          </cell>
          <cell r="M138">
            <v>875677</v>
          </cell>
          <cell r="N138">
            <v>845128</v>
          </cell>
          <cell r="O138">
            <v>0.65160215882806471</v>
          </cell>
          <cell r="P138">
            <v>4619</v>
          </cell>
          <cell r="Q138">
            <v>3.5612952968388587</v>
          </cell>
        </row>
        <row r="139">
          <cell r="A139" t="str">
            <v>e</v>
          </cell>
          <cell r="B139" t="str">
            <v>00-01</v>
          </cell>
          <cell r="C139">
            <v>290</v>
          </cell>
          <cell r="D139">
            <v>1400</v>
          </cell>
          <cell r="E139">
            <v>1149.93</v>
          </cell>
          <cell r="F139">
            <v>82.14</v>
          </cell>
          <cell r="G139">
            <v>62.71</v>
          </cell>
          <cell r="H139">
            <v>45.27</v>
          </cell>
          <cell r="I139">
            <v>119.56</v>
          </cell>
          <cell r="J139">
            <v>10.397154609411007</v>
          </cell>
          <cell r="K139">
            <v>229</v>
          </cell>
          <cell r="L139">
            <v>106452</v>
          </cell>
          <cell r="M139">
            <v>784705</v>
          </cell>
          <cell r="N139">
            <v>855542</v>
          </cell>
          <cell r="O139">
            <v>0.74399485186054803</v>
          </cell>
          <cell r="P139">
            <v>8418</v>
          </cell>
          <cell r="Q139">
            <v>7.3204455923404028</v>
          </cell>
        </row>
        <row r="140">
          <cell r="A140" t="str">
            <v>Average last 5 years</v>
          </cell>
          <cell r="B140" t="str">
            <v>Energy   Contents   in   MKwh</v>
          </cell>
          <cell r="C140" t="str">
            <v>MU</v>
          </cell>
          <cell r="D140">
            <v>1370</v>
          </cell>
          <cell r="E140">
            <v>1020.9060000000002</v>
          </cell>
          <cell r="F140">
            <v>76.019035897435899</v>
          </cell>
          <cell r="G140">
            <v>54.819931034482764</v>
          </cell>
          <cell r="H140">
            <v>40.15668934026138</v>
          </cell>
          <cell r="I140">
            <v>106.38520000000001</v>
          </cell>
          <cell r="J140">
            <v>10.454399705015359</v>
          </cell>
          <cell r="K140">
            <v>247.4</v>
          </cell>
          <cell r="L140">
            <v>69823</v>
          </cell>
          <cell r="M140">
            <v>698377.8</v>
          </cell>
          <cell r="N140">
            <v>709393.6</v>
          </cell>
          <cell r="O140">
            <v>0.70112748360174992</v>
          </cell>
          <cell r="P140">
            <v>6203.2</v>
          </cell>
          <cell r="Q140">
            <v>6.4445328373892865</v>
          </cell>
        </row>
        <row r="141">
          <cell r="A141" t="str">
            <v>STATE  LOAD  DESPATCH  CENTRE  M.P.E.B.  JABALPUR</v>
          </cell>
          <cell r="B141" t="str">
            <v>HASDEO-BANGO    MDDL    329.79 M</v>
          </cell>
          <cell r="C141" t="str">
            <v>M</v>
          </cell>
          <cell r="D141">
            <v>345</v>
          </cell>
          <cell r="E141">
            <v>355.56</v>
          </cell>
          <cell r="F141">
            <v>334.51</v>
          </cell>
          <cell r="G141">
            <v>344.57</v>
          </cell>
          <cell r="H141">
            <v>345.48</v>
          </cell>
        </row>
        <row r="142">
          <cell r="A142" t="str">
            <v>SATPURA</v>
          </cell>
          <cell r="B142" t="str">
            <v>Energy   Contents   in   MKwh</v>
          </cell>
          <cell r="C142" t="str">
            <v>MU</v>
          </cell>
          <cell r="D142">
            <v>68</v>
          </cell>
          <cell r="E142">
            <v>187.4</v>
          </cell>
          <cell r="F142">
            <v>13.18</v>
          </cell>
          <cell r="G142">
            <v>64.849999999999994</v>
          </cell>
          <cell r="H142">
            <v>71.36</v>
          </cell>
        </row>
        <row r="143">
          <cell r="A143" t="str">
            <v>STATION NAME</v>
          </cell>
          <cell r="B143" t="str">
            <v>YEAR</v>
          </cell>
          <cell r="C143" t="str">
            <v>CAPACITY</v>
          </cell>
          <cell r="D143" t="str">
            <v>TARGET</v>
          </cell>
          <cell r="E143" t="str">
            <v>ACTUAL GENE.</v>
          </cell>
          <cell r="F143" t="str">
            <v>ACHIEVE-MENT</v>
          </cell>
          <cell r="G143" t="str">
            <v>AVAIL-ABILITY</v>
          </cell>
          <cell r="H143" t="str">
            <v>P.L.F.</v>
          </cell>
          <cell r="I143" t="str">
            <v>AUXILIARY CONSUMPTION</v>
          </cell>
          <cell r="K143" t="str">
            <v>MAXIMUM DEMAND</v>
          </cell>
          <cell r="L143" t="str">
            <v>COAL IN MT</v>
          </cell>
          <cell r="N143" t="str">
            <v>COAL CONSUMED</v>
          </cell>
          <cell r="P143" t="str">
            <v>FUEL OIL CONSUMPTION</v>
          </cell>
        </row>
        <row r="144">
          <cell r="A144" t="str">
            <v/>
          </cell>
          <cell r="B144" t="str">
            <v>Energy   Contents   in   MKwh</v>
          </cell>
          <cell r="C144" t="str">
            <v>MW</v>
          </cell>
          <cell r="D144" t="str">
            <v>MKwh</v>
          </cell>
          <cell r="E144" t="str">
            <v>MKwh</v>
          </cell>
          <cell r="F144" t="str">
            <v>%</v>
          </cell>
          <cell r="G144" t="str">
            <v>%</v>
          </cell>
          <cell r="H144" t="str">
            <v>%</v>
          </cell>
          <cell r="I144" t="str">
            <v>MKwh</v>
          </cell>
          <cell r="J144" t="str">
            <v>%</v>
          </cell>
          <cell r="K144" t="str">
            <v>MW</v>
          </cell>
          <cell r="L144" t="str">
            <v>OP.STOCK</v>
          </cell>
          <cell r="M144" t="str">
            <v>RECIEPT</v>
          </cell>
          <cell r="N144" t="str">
            <v>MT</v>
          </cell>
          <cell r="O144" t="str">
            <v>Kg/kWH</v>
          </cell>
          <cell r="P144" t="str">
            <v>KL</v>
          </cell>
          <cell r="Q144" t="str">
            <v>ml/KWH</v>
          </cell>
        </row>
        <row r="145">
          <cell r="A145" t="str">
            <v>SATPURA I</v>
          </cell>
          <cell r="B145" t="str">
            <v>88-89</v>
          </cell>
          <cell r="C145">
            <v>312.5</v>
          </cell>
          <cell r="D145">
            <v>1650</v>
          </cell>
          <cell r="E145">
            <v>1832.28</v>
          </cell>
          <cell r="F145">
            <v>111.04727272727273</v>
          </cell>
          <cell r="G145">
            <v>78.5</v>
          </cell>
          <cell r="H145">
            <v>66.932602739726022</v>
          </cell>
          <cell r="I145" t="str">
            <v xml:space="preserve"> </v>
          </cell>
          <cell r="J145">
            <v>0</v>
          </cell>
          <cell r="K145">
            <v>312</v>
          </cell>
          <cell r="N145">
            <v>1518619</v>
          </cell>
          <cell r="O145">
            <v>0.82881382758093736</v>
          </cell>
          <cell r="P145">
            <v>25303</v>
          </cell>
          <cell r="Q145">
            <v>13.809570589647871</v>
          </cell>
        </row>
        <row r="146">
          <cell r="A146">
            <v>1</v>
          </cell>
          <cell r="B146" t="str">
            <v>89-90</v>
          </cell>
          <cell r="C146">
            <v>312.5</v>
          </cell>
          <cell r="D146">
            <v>1575</v>
          </cell>
          <cell r="E146">
            <v>1730</v>
          </cell>
          <cell r="F146">
            <v>109.84126984126983</v>
          </cell>
          <cell r="G146">
            <v>77.010000000000005</v>
          </cell>
          <cell r="H146">
            <v>63.196347031963469</v>
          </cell>
          <cell r="I146">
            <v>183</v>
          </cell>
          <cell r="J146">
            <v>10.578034682080926</v>
          </cell>
          <cell r="K146">
            <v>300</v>
          </cell>
          <cell r="N146">
            <v>1355923</v>
          </cell>
          <cell r="O146">
            <v>0.78377052023121385</v>
          </cell>
          <cell r="P146">
            <v>41696</v>
          </cell>
          <cell r="Q146">
            <v>24.101734104046244</v>
          </cell>
        </row>
        <row r="147">
          <cell r="A147">
            <v>2</v>
          </cell>
          <cell r="B147" t="str">
            <v>90-91</v>
          </cell>
          <cell r="C147">
            <v>312.5</v>
          </cell>
          <cell r="D147">
            <v>1700</v>
          </cell>
          <cell r="E147">
            <v>1515.39</v>
          </cell>
          <cell r="F147">
            <v>89.140588235294118</v>
          </cell>
          <cell r="G147">
            <v>72.61</v>
          </cell>
          <cell r="H147">
            <v>55.356712328767124</v>
          </cell>
          <cell r="I147">
            <v>170.39</v>
          </cell>
          <cell r="J147">
            <v>11.243970199090663</v>
          </cell>
          <cell r="K147">
            <v>270</v>
          </cell>
          <cell r="N147">
            <v>1267262</v>
          </cell>
          <cell r="O147">
            <v>0.83626129247256487</v>
          </cell>
          <cell r="P147">
            <v>29278</v>
          </cell>
          <cell r="Q147">
            <v>19.320438962907236</v>
          </cell>
        </row>
        <row r="148">
          <cell r="A148">
            <v>3</v>
          </cell>
          <cell r="B148" t="str">
            <v>91-92</v>
          </cell>
          <cell r="C148">
            <v>312.5</v>
          </cell>
          <cell r="D148">
            <v>1700</v>
          </cell>
          <cell r="E148">
            <v>1385.47</v>
          </cell>
          <cell r="F148">
            <v>81.498235294117649</v>
          </cell>
          <cell r="G148">
            <v>64.790000000000006</v>
          </cell>
          <cell r="H148">
            <v>50.610776255707762</v>
          </cell>
          <cell r="I148">
            <v>149.15</v>
          </cell>
          <cell r="J148">
            <v>10.765299862140646</v>
          </cell>
          <cell r="K148">
            <v>260</v>
          </cell>
          <cell r="N148">
            <v>1231619</v>
          </cell>
          <cell r="O148">
            <v>0.88895392899160575</v>
          </cell>
          <cell r="P148">
            <v>24484</v>
          </cell>
          <cell r="Q148">
            <v>17.67198134928941</v>
          </cell>
        </row>
        <row r="149">
          <cell r="A149" t="str">
            <v>Note :-</v>
          </cell>
          <cell r="B149" t="str">
            <v>92-93</v>
          </cell>
          <cell r="C149">
            <v>312.5</v>
          </cell>
          <cell r="D149">
            <v>1600</v>
          </cell>
          <cell r="E149">
            <v>1538.84</v>
          </cell>
          <cell r="F149">
            <v>96.177499999999995</v>
          </cell>
          <cell r="G149">
            <v>72.41</v>
          </cell>
          <cell r="H149">
            <v>56.213333333333331</v>
          </cell>
          <cell r="I149">
            <v>157.91</v>
          </cell>
          <cell r="J149">
            <v>10.261625640092538</v>
          </cell>
          <cell r="K149">
            <v>305</v>
          </cell>
          <cell r="N149">
            <v>1453111</v>
          </cell>
          <cell r="O149">
            <v>0.94428985469574489</v>
          </cell>
          <cell r="P149">
            <v>28065</v>
          </cell>
          <cell r="Q149">
            <v>18.237763510176496</v>
          </cell>
        </row>
        <row r="150">
          <cell r="A150" t="str">
            <v>Note :-</v>
          </cell>
          <cell r="B150" t="str">
            <v>93-94</v>
          </cell>
          <cell r="C150">
            <v>312.5</v>
          </cell>
          <cell r="D150">
            <v>1500</v>
          </cell>
          <cell r="E150">
            <v>1519.37</v>
          </cell>
          <cell r="F150">
            <v>101.29133333333333</v>
          </cell>
          <cell r="G150">
            <v>72.699726027397261</v>
          </cell>
          <cell r="H150">
            <v>55.502100456621008</v>
          </cell>
          <cell r="I150">
            <v>165.02799999999999</v>
          </cell>
          <cell r="J150">
            <v>10.861607113474664</v>
          </cell>
          <cell r="K150">
            <v>306</v>
          </cell>
          <cell r="N150">
            <v>1405416</v>
          </cell>
          <cell r="O150">
            <v>0.92499917729058756</v>
          </cell>
          <cell r="P150">
            <v>29911.776000000002</v>
          </cell>
          <cell r="Q150">
            <v>19.686959726728844</v>
          </cell>
        </row>
        <row r="151">
          <cell r="B151" t="str">
            <v>94-95</v>
          </cell>
          <cell r="C151">
            <v>312.5</v>
          </cell>
          <cell r="D151">
            <v>1550</v>
          </cell>
          <cell r="E151">
            <v>1497.8</v>
          </cell>
          <cell r="F151">
            <v>96.632258064516122</v>
          </cell>
          <cell r="G151">
            <v>70</v>
          </cell>
          <cell r="H151">
            <v>54.714155251141555</v>
          </cell>
          <cell r="I151">
            <v>161.1</v>
          </cell>
          <cell r="J151">
            <v>10.755775136867406</v>
          </cell>
          <cell r="K151">
            <v>310</v>
          </cell>
          <cell r="L151" t="str">
            <v xml:space="preserve"> </v>
          </cell>
          <cell r="N151">
            <v>1384902</v>
          </cell>
          <cell r="O151">
            <v>0.92462411536920819</v>
          </cell>
          <cell r="P151">
            <v>20311</v>
          </cell>
          <cell r="Q151">
            <v>13.560555481372681</v>
          </cell>
        </row>
        <row r="152">
          <cell r="B152" t="str">
            <v>95-96</v>
          </cell>
          <cell r="C152">
            <v>312.5</v>
          </cell>
          <cell r="D152">
            <v>1550</v>
          </cell>
          <cell r="E152">
            <v>1814</v>
          </cell>
          <cell r="F152">
            <v>117.03225806451613</v>
          </cell>
          <cell r="G152">
            <v>78.900000000000006</v>
          </cell>
          <cell r="H152">
            <v>66.083788706739526</v>
          </cell>
          <cell r="I152">
            <v>173.2</v>
          </cell>
          <cell r="J152">
            <v>9.5479603087100333</v>
          </cell>
          <cell r="K152">
            <v>313</v>
          </cell>
          <cell r="N152">
            <v>1640420</v>
          </cell>
          <cell r="O152">
            <v>0.90431091510474093</v>
          </cell>
          <cell r="P152">
            <v>17336</v>
          </cell>
          <cell r="Q152">
            <v>9.5567805953693501</v>
          </cell>
        </row>
        <row r="153">
          <cell r="B153" t="str">
            <v>96-97</v>
          </cell>
          <cell r="C153">
            <v>312.5</v>
          </cell>
          <cell r="D153">
            <v>1650</v>
          </cell>
          <cell r="E153">
            <v>1819</v>
          </cell>
          <cell r="F153">
            <v>110.24242424242425</v>
          </cell>
          <cell r="G153">
            <v>78</v>
          </cell>
          <cell r="H153">
            <v>66.447488584474883</v>
          </cell>
          <cell r="I153">
            <v>169</v>
          </cell>
          <cell r="J153">
            <v>9.2908191313908741</v>
          </cell>
          <cell r="K153">
            <v>315</v>
          </cell>
          <cell r="N153">
            <v>1634052</v>
          </cell>
          <cell r="O153">
            <v>0.89832435404068167</v>
          </cell>
          <cell r="P153">
            <v>14501</v>
          </cell>
          <cell r="Q153">
            <v>7.97196261682243</v>
          </cell>
        </row>
        <row r="154">
          <cell r="B154" t="str">
            <v>97-98</v>
          </cell>
          <cell r="C154">
            <v>312.5</v>
          </cell>
          <cell r="D154">
            <v>1800</v>
          </cell>
          <cell r="E154">
            <v>2122.88</v>
          </cell>
          <cell r="F154">
            <v>117.93777777777778</v>
          </cell>
          <cell r="G154">
            <v>85.2</v>
          </cell>
          <cell r="H154">
            <v>77.548127853881283</v>
          </cell>
          <cell r="I154">
            <v>192.33500000000001</v>
          </cell>
          <cell r="J154">
            <v>9.0600976032559544</v>
          </cell>
          <cell r="K154">
            <v>325</v>
          </cell>
          <cell r="N154">
            <v>1889366</v>
          </cell>
          <cell r="O154">
            <v>0.89000131896291834</v>
          </cell>
          <cell r="P154">
            <v>10789</v>
          </cell>
          <cell r="Q154">
            <v>5.0822467591196858</v>
          </cell>
        </row>
        <row r="155">
          <cell r="B155" t="str">
            <v>98-99</v>
          </cell>
          <cell r="C155">
            <v>312.5</v>
          </cell>
          <cell r="D155">
            <v>1700</v>
          </cell>
          <cell r="E155">
            <v>1925.81</v>
          </cell>
          <cell r="F155">
            <v>113.28294117647059</v>
          </cell>
          <cell r="G155">
            <v>78.900000000000006</v>
          </cell>
          <cell r="H155">
            <v>70.349223744292232</v>
          </cell>
          <cell r="I155">
            <v>175.8</v>
          </cell>
          <cell r="J155">
            <v>9.1286263961657692</v>
          </cell>
          <cell r="K155">
            <v>308</v>
          </cell>
          <cell r="N155">
            <v>1687020</v>
          </cell>
          <cell r="O155">
            <v>0.87600542109553903</v>
          </cell>
          <cell r="P155">
            <v>9962</v>
          </cell>
          <cell r="Q155">
            <v>5.1728882911606027</v>
          </cell>
        </row>
        <row r="156">
          <cell r="B156" t="str">
            <v>99-00</v>
          </cell>
          <cell r="C156">
            <v>312.5</v>
          </cell>
          <cell r="D156">
            <v>2050</v>
          </cell>
          <cell r="E156">
            <v>2102.1999999999998</v>
          </cell>
          <cell r="F156">
            <v>102.5</v>
          </cell>
          <cell r="G156">
            <v>80.8</v>
          </cell>
          <cell r="H156">
            <v>76.599999999999994</v>
          </cell>
          <cell r="I156">
            <v>187.6</v>
          </cell>
          <cell r="J156">
            <v>8.9</v>
          </cell>
          <cell r="K156">
            <v>313</v>
          </cell>
          <cell r="N156">
            <v>1663406</v>
          </cell>
          <cell r="O156">
            <v>0.79</v>
          </cell>
          <cell r="P156">
            <v>8205</v>
          </cell>
          <cell r="Q156">
            <v>3.9</v>
          </cell>
        </row>
        <row r="157">
          <cell r="B157" t="str">
            <v>00-01</v>
          </cell>
          <cell r="C157">
            <v>312.5</v>
          </cell>
          <cell r="D157">
            <v>1950</v>
          </cell>
          <cell r="E157">
            <v>1972.36</v>
          </cell>
          <cell r="F157">
            <v>101.15</v>
          </cell>
          <cell r="G157">
            <v>78.77</v>
          </cell>
          <cell r="H157">
            <v>72.05</v>
          </cell>
          <cell r="I157">
            <v>180.9</v>
          </cell>
          <cell r="J157">
            <v>9.17</v>
          </cell>
          <cell r="K157">
            <v>308</v>
          </cell>
          <cell r="N157">
            <v>1663767</v>
          </cell>
          <cell r="O157">
            <v>0.84399999999999997</v>
          </cell>
          <cell r="P157">
            <v>9457</v>
          </cell>
          <cell r="Q157">
            <v>4.8</v>
          </cell>
        </row>
        <row r="158">
          <cell r="A158" t="str">
            <v>Average last 5 years</v>
          </cell>
          <cell r="D158">
            <v>1830</v>
          </cell>
          <cell r="E158">
            <v>1988.45</v>
          </cell>
          <cell r="F158">
            <v>109.02262863933451</v>
          </cell>
          <cell r="G158">
            <v>80.333999999999989</v>
          </cell>
          <cell r="H158">
            <v>72.598968036529669</v>
          </cell>
          <cell r="I158">
            <v>181.12700000000001</v>
          </cell>
          <cell r="J158">
            <v>9.10990862616252</v>
          </cell>
          <cell r="K158">
            <v>313.8</v>
          </cell>
          <cell r="N158">
            <v>1707522.2</v>
          </cell>
          <cell r="O158">
            <v>0.85966621881982785</v>
          </cell>
          <cell r="P158">
            <v>10582.8</v>
          </cell>
          <cell r="Q158">
            <v>5.3854195334205439</v>
          </cell>
        </row>
        <row r="159">
          <cell r="A159" t="str">
            <v>SATPURA II</v>
          </cell>
          <cell r="B159" t="str">
            <v>88-89</v>
          </cell>
          <cell r="C159">
            <v>410</v>
          </cell>
          <cell r="D159">
            <v>1800</v>
          </cell>
          <cell r="E159">
            <v>1359.91</v>
          </cell>
          <cell r="F159">
            <v>75.550555555555562</v>
          </cell>
          <cell r="G159">
            <v>64.67</v>
          </cell>
          <cell r="H159">
            <v>37.863626239002116</v>
          </cell>
          <cell r="I159" t="str">
            <v xml:space="preserve"> </v>
          </cell>
          <cell r="J159">
            <v>0</v>
          </cell>
          <cell r="K159">
            <v>370</v>
          </cell>
          <cell r="N159">
            <v>1073518</v>
          </cell>
          <cell r="O159">
            <v>0.78940371053966807</v>
          </cell>
          <cell r="P159">
            <v>49985</v>
          </cell>
          <cell r="Q159">
            <v>36.756108860145154</v>
          </cell>
        </row>
        <row r="160">
          <cell r="B160" t="str">
            <v>89-90</v>
          </cell>
          <cell r="C160">
            <v>410</v>
          </cell>
          <cell r="D160">
            <v>1800</v>
          </cell>
          <cell r="E160">
            <v>1247.99</v>
          </cell>
          <cell r="F160">
            <v>69.332777777777778</v>
          </cell>
          <cell r="G160">
            <v>64.5</v>
          </cell>
          <cell r="H160">
            <v>34.747466310279542</v>
          </cell>
          <cell r="I160">
            <v>163</v>
          </cell>
          <cell r="J160">
            <v>13.061002091362912</v>
          </cell>
          <cell r="K160">
            <v>370</v>
          </cell>
          <cell r="N160">
            <v>957978</v>
          </cell>
          <cell r="O160">
            <v>0.7676167276981386</v>
          </cell>
          <cell r="P160">
            <v>69673</v>
          </cell>
          <cell r="Q160">
            <v>55.828171700093748</v>
          </cell>
        </row>
        <row r="161">
          <cell r="B161" t="str">
            <v>90-91</v>
          </cell>
          <cell r="C161">
            <v>410</v>
          </cell>
          <cell r="D161">
            <v>1800</v>
          </cell>
          <cell r="E161">
            <v>1143.08</v>
          </cell>
          <cell r="F161">
            <v>63.504444444444445</v>
          </cell>
          <cell r="G161">
            <v>59.01</v>
          </cell>
          <cell r="H161">
            <v>31.826484018264839</v>
          </cell>
          <cell r="I161">
            <v>154.97</v>
          </cell>
          <cell r="J161">
            <v>13.557231339888723</v>
          </cell>
          <cell r="K161">
            <v>360</v>
          </cell>
          <cell r="N161">
            <v>940719</v>
          </cell>
          <cell r="O161">
            <v>0.82296864611400777</v>
          </cell>
          <cell r="P161">
            <v>46329</v>
          </cell>
          <cell r="Q161">
            <v>40.529971655527177</v>
          </cell>
        </row>
        <row r="162">
          <cell r="B162" t="str">
            <v>91-92</v>
          </cell>
          <cell r="C162">
            <v>410</v>
          </cell>
          <cell r="D162">
            <v>1800</v>
          </cell>
          <cell r="E162">
            <v>1261.23</v>
          </cell>
          <cell r="F162">
            <v>70.068333333333328</v>
          </cell>
          <cell r="G162">
            <v>57.19</v>
          </cell>
          <cell r="H162">
            <v>35.116104243234211</v>
          </cell>
          <cell r="I162">
            <v>163.13</v>
          </cell>
          <cell r="J162">
            <v>12.934199154793337</v>
          </cell>
          <cell r="K162">
            <v>360</v>
          </cell>
          <cell r="N162">
            <v>1092330</v>
          </cell>
          <cell r="O162">
            <v>0.86608310934563881</v>
          </cell>
          <cell r="P162">
            <v>32897</v>
          </cell>
          <cell r="Q162">
            <v>26.083267920997756</v>
          </cell>
        </row>
        <row r="163">
          <cell r="B163" t="str">
            <v>92-93</v>
          </cell>
          <cell r="C163">
            <v>410</v>
          </cell>
          <cell r="D163">
            <v>1600</v>
          </cell>
          <cell r="E163">
            <v>1091.3900000000001</v>
          </cell>
          <cell r="F163">
            <v>68.211875000000006</v>
          </cell>
          <cell r="G163">
            <v>52.11</v>
          </cell>
          <cell r="H163">
            <v>30.387292571555857</v>
          </cell>
          <cell r="I163">
            <v>140.04</v>
          </cell>
          <cell r="J163">
            <v>12.831343516066665</v>
          </cell>
          <cell r="K163">
            <v>360</v>
          </cell>
          <cell r="N163">
            <v>1018559</v>
          </cell>
          <cell r="O163">
            <v>0.93326766783642878</v>
          </cell>
          <cell r="P163">
            <v>47822</v>
          </cell>
          <cell r="Q163">
            <v>43.817517111206804</v>
          </cell>
        </row>
        <row r="164">
          <cell r="B164" t="str">
            <v>93-94</v>
          </cell>
          <cell r="C164">
            <v>410</v>
          </cell>
          <cell r="D164">
            <v>1400</v>
          </cell>
          <cell r="E164">
            <v>1268.5727999999999</v>
          </cell>
          <cell r="F164">
            <v>90.612342857142863</v>
          </cell>
          <cell r="G164">
            <v>50.802958904109587</v>
          </cell>
          <cell r="H164">
            <v>35.320547945205476</v>
          </cell>
          <cell r="I164">
            <v>141.77538000000001</v>
          </cell>
          <cell r="J164">
            <v>11.175975080026941</v>
          </cell>
          <cell r="K164">
            <v>380</v>
          </cell>
          <cell r="N164">
            <v>1109586.71</v>
          </cell>
          <cell r="O164">
            <v>0.87467326274061696</v>
          </cell>
          <cell r="P164">
            <v>22408.133999999998</v>
          </cell>
          <cell r="Q164">
            <v>17.664050498323785</v>
          </cell>
        </row>
        <row r="165">
          <cell r="B165" t="str">
            <v>94-95</v>
          </cell>
          <cell r="C165">
            <v>410</v>
          </cell>
          <cell r="D165">
            <v>1400</v>
          </cell>
          <cell r="E165">
            <v>2021.1</v>
          </cell>
          <cell r="F165">
            <v>144.36428571428573</v>
          </cell>
          <cell r="G165">
            <v>74.5</v>
          </cell>
          <cell r="H165">
            <v>56.272970263949212</v>
          </cell>
          <cell r="I165">
            <v>195.6</v>
          </cell>
          <cell r="J165">
            <v>9.6778981742615411</v>
          </cell>
          <cell r="K165">
            <v>425</v>
          </cell>
          <cell r="N165">
            <v>1776510</v>
          </cell>
          <cell r="O165">
            <v>0.8789817426154074</v>
          </cell>
          <cell r="P165">
            <v>27860</v>
          </cell>
          <cell r="Q165">
            <v>13.784572757409332</v>
          </cell>
        </row>
        <row r="166">
          <cell r="B166" t="str">
            <v>95-96</v>
          </cell>
          <cell r="C166">
            <v>410</v>
          </cell>
          <cell r="D166">
            <v>2000</v>
          </cell>
          <cell r="E166">
            <v>2079.3000000000002</v>
          </cell>
          <cell r="F166">
            <v>103.96500000000002</v>
          </cell>
          <cell r="G166">
            <v>77.3</v>
          </cell>
          <cell r="H166">
            <v>57.735239237638289</v>
          </cell>
          <cell r="I166">
            <v>206.9</v>
          </cell>
          <cell r="J166">
            <v>9.9504640984946846</v>
          </cell>
          <cell r="K166">
            <v>425</v>
          </cell>
          <cell r="N166">
            <v>1823764</v>
          </cell>
          <cell r="O166">
            <v>0.87710479488289317</v>
          </cell>
          <cell r="P166">
            <v>19304</v>
          </cell>
          <cell r="Q166">
            <v>9.2838936180445337</v>
          </cell>
        </row>
        <row r="167">
          <cell r="B167" t="str">
            <v>96-97</v>
          </cell>
          <cell r="C167">
            <v>410</v>
          </cell>
          <cell r="D167">
            <v>2000</v>
          </cell>
          <cell r="E167">
            <v>2273.1</v>
          </cell>
          <cell r="F167">
            <v>113.655</v>
          </cell>
          <cell r="G167">
            <v>77.599999999999994</v>
          </cell>
          <cell r="H167">
            <v>63.289341797527563</v>
          </cell>
          <cell r="I167">
            <v>213</v>
          </cell>
          <cell r="J167">
            <v>9.3704632440279791</v>
          </cell>
          <cell r="K167">
            <v>410</v>
          </cell>
          <cell r="N167">
            <v>1969440</v>
          </cell>
          <cell r="O167">
            <v>0.86641150851260396</v>
          </cell>
          <cell r="P167">
            <v>11164</v>
          </cell>
          <cell r="Q167">
            <v>4.9113545378557921</v>
          </cell>
        </row>
        <row r="168">
          <cell r="B168" t="str">
            <v>97-98</v>
          </cell>
          <cell r="C168">
            <v>410</v>
          </cell>
          <cell r="D168">
            <v>2200</v>
          </cell>
          <cell r="E168">
            <v>2601.9899999999998</v>
          </cell>
          <cell r="F168">
            <v>118.27227272727271</v>
          </cell>
          <cell r="G168">
            <v>84.5</v>
          </cell>
          <cell r="H168">
            <v>72.446541931172732</v>
          </cell>
          <cell r="I168">
            <v>249.321</v>
          </cell>
          <cell r="J168">
            <v>9.5819353648553616</v>
          </cell>
          <cell r="K168">
            <v>425</v>
          </cell>
          <cell r="N168">
            <v>2253381</v>
          </cell>
          <cell r="O168">
            <v>0.86602215996218279</v>
          </cell>
          <cell r="P168">
            <v>10505</v>
          </cell>
          <cell r="Q168">
            <v>4.0372945322618463</v>
          </cell>
        </row>
        <row r="169">
          <cell r="B169" t="str">
            <v>98-99</v>
          </cell>
          <cell r="C169">
            <v>410</v>
          </cell>
          <cell r="D169">
            <v>2150</v>
          </cell>
          <cell r="E169">
            <v>2881.87</v>
          </cell>
          <cell r="F169">
            <v>134.04046511627908</v>
          </cell>
          <cell r="G169">
            <v>87.5</v>
          </cell>
          <cell r="H169">
            <v>80.239169172513641</v>
          </cell>
          <cell r="I169">
            <v>254</v>
          </cell>
          <cell r="J169">
            <v>8.8137216460145673</v>
          </cell>
          <cell r="K169">
            <v>425</v>
          </cell>
          <cell r="N169">
            <v>2346034</v>
          </cell>
          <cell r="O169">
            <v>0.81406656094827312</v>
          </cell>
          <cell r="P169">
            <v>4710</v>
          </cell>
          <cell r="Q169">
            <v>1.6343554705798666</v>
          </cell>
        </row>
        <row r="170">
          <cell r="B170" t="str">
            <v>99-00</v>
          </cell>
          <cell r="C170">
            <v>410</v>
          </cell>
          <cell r="D170">
            <v>2700</v>
          </cell>
          <cell r="E170">
            <v>2520.9</v>
          </cell>
          <cell r="F170">
            <v>93.3</v>
          </cell>
          <cell r="G170">
            <v>75.2</v>
          </cell>
          <cell r="H170">
            <v>70</v>
          </cell>
          <cell r="I170">
            <v>226.5</v>
          </cell>
          <cell r="J170">
            <v>8.9848863501130545</v>
          </cell>
          <cell r="K170">
            <v>425</v>
          </cell>
          <cell r="N170">
            <v>1970136</v>
          </cell>
          <cell r="O170">
            <v>0.78152088539807207</v>
          </cell>
          <cell r="P170">
            <v>4059</v>
          </cell>
          <cell r="Q170">
            <v>1.6101392359871474</v>
          </cell>
        </row>
        <row r="171">
          <cell r="B171" t="str">
            <v>00-01</v>
          </cell>
          <cell r="C171">
            <v>410</v>
          </cell>
          <cell r="D171">
            <v>2850</v>
          </cell>
          <cell r="E171">
            <v>2450.13</v>
          </cell>
          <cell r="F171">
            <v>85.97</v>
          </cell>
          <cell r="G171">
            <v>77.64</v>
          </cell>
          <cell r="H171">
            <v>68.22</v>
          </cell>
          <cell r="I171">
            <v>222.63</v>
          </cell>
          <cell r="J171">
            <v>9.0864566369947717</v>
          </cell>
          <cell r="K171">
            <v>415</v>
          </cell>
          <cell r="N171">
            <v>1980025</v>
          </cell>
          <cell r="O171">
            <v>0.80813058898915568</v>
          </cell>
          <cell r="P171">
            <v>7560</v>
          </cell>
          <cell r="Q171">
            <v>3.0855505626232076</v>
          </cell>
        </row>
        <row r="172">
          <cell r="A172" t="str">
            <v>Average last 5 years</v>
          </cell>
          <cell r="D172">
            <v>2380</v>
          </cell>
          <cell r="E172">
            <v>2545.5980000000004</v>
          </cell>
          <cell r="F172">
            <v>109.04754756871037</v>
          </cell>
          <cell r="G172">
            <v>80.488</v>
          </cell>
          <cell r="H172">
            <v>70.839010580242785</v>
          </cell>
          <cell r="I172">
            <v>233.09020000000001</v>
          </cell>
          <cell r="J172">
            <v>9.1674926484011472</v>
          </cell>
          <cell r="K172">
            <v>420</v>
          </cell>
          <cell r="L172">
            <v>0</v>
          </cell>
          <cell r="M172">
            <v>0</v>
          </cell>
          <cell r="N172">
            <v>2103803.2000000002</v>
          </cell>
          <cell r="O172">
            <v>0.82723034076205759</v>
          </cell>
          <cell r="P172">
            <v>7599.6</v>
          </cell>
          <cell r="Q172">
            <v>3.0557388678615722</v>
          </cell>
        </row>
        <row r="173">
          <cell r="A173" t="str">
            <v>SATPURA III</v>
          </cell>
          <cell r="B173" t="str">
            <v>88-89</v>
          </cell>
          <cell r="C173">
            <v>420</v>
          </cell>
          <cell r="D173">
            <v>2050</v>
          </cell>
          <cell r="E173">
            <v>1857.99</v>
          </cell>
          <cell r="F173">
            <v>90.633658536585372</v>
          </cell>
          <cell r="G173">
            <v>75.62</v>
          </cell>
          <cell r="H173">
            <v>50.4998369210698</v>
          </cell>
          <cell r="I173" t="str">
            <v xml:space="preserve"> </v>
          </cell>
          <cell r="J173">
            <v>0</v>
          </cell>
          <cell r="K173">
            <v>420</v>
          </cell>
          <cell r="N173">
            <v>1419331</v>
          </cell>
          <cell r="O173">
            <v>0.76390669486918661</v>
          </cell>
          <cell r="P173">
            <v>19789</v>
          </cell>
          <cell r="Q173">
            <v>10.650757000844999</v>
          </cell>
        </row>
        <row r="174">
          <cell r="B174" t="str">
            <v>89-90</v>
          </cell>
          <cell r="C174">
            <v>420</v>
          </cell>
          <cell r="D174">
            <v>2100</v>
          </cell>
          <cell r="E174">
            <v>1805.67</v>
          </cell>
          <cell r="F174">
            <v>85.984285714285718</v>
          </cell>
          <cell r="G174">
            <v>88.7</v>
          </cell>
          <cell r="H174">
            <v>49.077788649706456</v>
          </cell>
          <cell r="I174">
            <v>189</v>
          </cell>
          <cell r="J174">
            <v>10.467028859093855</v>
          </cell>
          <cell r="K174">
            <v>370</v>
          </cell>
          <cell r="N174">
            <v>1317205</v>
          </cell>
          <cell r="O174">
            <v>0.72948268509749847</v>
          </cell>
          <cell r="P174">
            <v>56636</v>
          </cell>
          <cell r="Q174">
            <v>31.365642670033836</v>
          </cell>
        </row>
        <row r="175">
          <cell r="B175" t="str">
            <v>90-91</v>
          </cell>
          <cell r="C175">
            <v>420</v>
          </cell>
          <cell r="D175">
            <v>1950</v>
          </cell>
          <cell r="E175">
            <v>1496.73</v>
          </cell>
          <cell r="F175">
            <v>76.755384615384614</v>
          </cell>
          <cell r="G175">
            <v>67.97</v>
          </cell>
          <cell r="H175">
            <v>40.680854533594257</v>
          </cell>
          <cell r="I175">
            <v>168.45</v>
          </cell>
          <cell r="J175">
            <v>11.254534886051593</v>
          </cell>
          <cell r="K175">
            <v>380</v>
          </cell>
          <cell r="N175">
            <v>1201210</v>
          </cell>
          <cell r="O175">
            <v>0.80255623926827147</v>
          </cell>
          <cell r="P175">
            <v>50058</v>
          </cell>
          <cell r="Q175">
            <v>33.444909903589824</v>
          </cell>
        </row>
        <row r="176">
          <cell r="B176" t="str">
            <v>91-92</v>
          </cell>
          <cell r="C176">
            <v>420</v>
          </cell>
          <cell r="D176">
            <v>1950</v>
          </cell>
          <cell r="E176">
            <v>1741.07</v>
          </cell>
          <cell r="F176">
            <v>89.285641025641027</v>
          </cell>
          <cell r="G176">
            <v>69.19</v>
          </cell>
          <cell r="H176">
            <v>47.321972167862576</v>
          </cell>
          <cell r="I176">
            <v>179.06</v>
          </cell>
          <cell r="J176">
            <v>10.284480233419679</v>
          </cell>
          <cell r="K176">
            <v>380</v>
          </cell>
          <cell r="N176">
            <v>1516544</v>
          </cell>
          <cell r="O176">
            <v>0.87104137111086866</v>
          </cell>
          <cell r="P176">
            <v>29511</v>
          </cell>
          <cell r="Q176">
            <v>16.949921599935671</v>
          </cell>
        </row>
        <row r="177">
          <cell r="B177" t="str">
            <v>92-93</v>
          </cell>
          <cell r="C177">
            <v>420</v>
          </cell>
          <cell r="D177">
            <v>1800</v>
          </cell>
          <cell r="E177">
            <v>2011.32</v>
          </cell>
          <cell r="F177">
            <v>111.74</v>
          </cell>
          <cell r="G177">
            <v>81.23</v>
          </cell>
          <cell r="H177">
            <v>54.667318982387478</v>
          </cell>
          <cell r="I177">
            <v>201.66</v>
          </cell>
          <cell r="J177">
            <v>10.026251416979894</v>
          </cell>
          <cell r="K177">
            <v>410</v>
          </cell>
          <cell r="N177">
            <v>1890962</v>
          </cell>
          <cell r="O177">
            <v>0.94015969611996097</v>
          </cell>
          <cell r="P177">
            <v>38920</v>
          </cell>
          <cell r="Q177">
            <v>19.35047630411869</v>
          </cell>
        </row>
        <row r="178">
          <cell r="B178" t="str">
            <v>93-94</v>
          </cell>
          <cell r="C178">
            <v>420</v>
          </cell>
          <cell r="D178">
            <v>2015</v>
          </cell>
          <cell r="E178">
            <v>2278.799</v>
          </cell>
          <cell r="F178">
            <v>113.0917617866005</v>
          </cell>
          <cell r="G178">
            <v>81.576273972602735</v>
          </cell>
          <cell r="H178">
            <v>61.93735051098065</v>
          </cell>
          <cell r="I178">
            <v>217.87020000000001</v>
          </cell>
          <cell r="J178">
            <v>9.5607466915686725</v>
          </cell>
          <cell r="K178">
            <v>420</v>
          </cell>
          <cell r="N178">
            <v>2020976</v>
          </cell>
          <cell r="O178">
            <v>0.88686013992458312</v>
          </cell>
          <cell r="P178">
            <v>29590.454000000002</v>
          </cell>
          <cell r="Q178">
            <v>12.985109261501345</v>
          </cell>
        </row>
        <row r="179">
          <cell r="B179" t="str">
            <v>94-95</v>
          </cell>
          <cell r="C179">
            <v>420</v>
          </cell>
          <cell r="D179">
            <v>2000</v>
          </cell>
          <cell r="E179">
            <v>2280.8000000000002</v>
          </cell>
          <cell r="F179">
            <v>114.04000000000002</v>
          </cell>
          <cell r="G179">
            <v>85.1</v>
          </cell>
          <cell r="H179">
            <v>61.991737334203094</v>
          </cell>
          <cell r="I179">
            <v>230.8</v>
          </cell>
          <cell r="J179">
            <v>10.119256401262714</v>
          </cell>
          <cell r="K179">
            <v>420</v>
          </cell>
          <cell r="N179">
            <v>2011129</v>
          </cell>
          <cell r="O179">
            <v>0.88176473167309721</v>
          </cell>
          <cell r="P179">
            <v>33934</v>
          </cell>
          <cell r="Q179">
            <v>14.878112942827077</v>
          </cell>
        </row>
        <row r="180">
          <cell r="B180" t="str">
            <v>95-96</v>
          </cell>
          <cell r="C180">
            <v>420</v>
          </cell>
          <cell r="D180">
            <v>2100</v>
          </cell>
          <cell r="E180">
            <v>2141.3000000000002</v>
          </cell>
          <cell r="F180">
            <v>101.96666666666668</v>
          </cell>
          <cell r="G180">
            <v>77.400000000000006</v>
          </cell>
          <cell r="H180">
            <v>58.041135397692784</v>
          </cell>
          <cell r="I180">
            <v>217.7</v>
          </cell>
          <cell r="J180">
            <v>10.166721150702843</v>
          </cell>
          <cell r="K180">
            <v>420</v>
          </cell>
          <cell r="N180">
            <v>1891560</v>
          </cell>
          <cell r="O180">
            <v>0.88336991547190957</v>
          </cell>
          <cell r="P180">
            <v>18396</v>
          </cell>
          <cell r="Q180">
            <v>8.5910428244524351</v>
          </cell>
        </row>
        <row r="181">
          <cell r="B181" t="str">
            <v>96-97</v>
          </cell>
          <cell r="C181">
            <v>420</v>
          </cell>
          <cell r="D181">
            <v>2100</v>
          </cell>
          <cell r="E181">
            <v>2447.1999999999998</v>
          </cell>
          <cell r="F181">
            <v>116.53333333333332</v>
          </cell>
          <cell r="G181">
            <v>82.1</v>
          </cell>
          <cell r="H181">
            <v>66.514459665144585</v>
          </cell>
          <cell r="I181">
            <v>235.2</v>
          </cell>
          <cell r="J181">
            <v>9.610983981693364</v>
          </cell>
          <cell r="K181">
            <v>420</v>
          </cell>
          <cell r="N181">
            <v>2117083</v>
          </cell>
          <cell r="O181">
            <v>0.86510420071918925</v>
          </cell>
          <cell r="P181">
            <v>10325</v>
          </cell>
          <cell r="Q181">
            <v>4.2191075514874141</v>
          </cell>
        </row>
        <row r="182">
          <cell r="B182" t="str">
            <v>97-98</v>
          </cell>
          <cell r="C182">
            <v>420</v>
          </cell>
          <cell r="D182">
            <v>2300</v>
          </cell>
          <cell r="E182">
            <v>2706.67</v>
          </cell>
          <cell r="F182">
            <v>117.68130434782609</v>
          </cell>
          <cell r="G182">
            <v>82.6</v>
          </cell>
          <cell r="H182">
            <v>73.566808001739503</v>
          </cell>
          <cell r="I182">
            <v>235.6</v>
          </cell>
          <cell r="J182">
            <v>8.7044227778044601</v>
          </cell>
          <cell r="K182">
            <v>430</v>
          </cell>
          <cell r="N182">
            <v>2345918</v>
          </cell>
          <cell r="O182">
            <v>0.86671740552043652</v>
          </cell>
          <cell r="P182">
            <v>6198</v>
          </cell>
          <cell r="Q182">
            <v>2.2898986577602738</v>
          </cell>
        </row>
        <row r="183">
          <cell r="B183" t="str">
            <v>98-99</v>
          </cell>
          <cell r="C183">
            <v>420</v>
          </cell>
          <cell r="D183">
            <v>2250</v>
          </cell>
          <cell r="E183">
            <v>2830.37</v>
          </cell>
          <cell r="F183">
            <v>125.79422222222222</v>
          </cell>
          <cell r="G183">
            <v>82.9</v>
          </cell>
          <cell r="H183">
            <v>76.92895194607523</v>
          </cell>
          <cell r="I183">
            <v>244</v>
          </cell>
          <cell r="J183">
            <v>8.6207810286287661</v>
          </cell>
          <cell r="K183">
            <v>430</v>
          </cell>
          <cell r="N183">
            <v>2296097</v>
          </cell>
          <cell r="O183">
            <v>0.81123563350374683</v>
          </cell>
          <cell r="P183">
            <v>3438</v>
          </cell>
          <cell r="Q183">
            <v>1.2146821793617089</v>
          </cell>
        </row>
        <row r="184">
          <cell r="B184" t="str">
            <v>99-00</v>
          </cell>
          <cell r="C184">
            <v>420</v>
          </cell>
          <cell r="D184">
            <v>2750</v>
          </cell>
          <cell r="E184">
            <v>3093.5</v>
          </cell>
          <cell r="F184">
            <v>112.5</v>
          </cell>
          <cell r="G184">
            <v>87.3</v>
          </cell>
          <cell r="H184">
            <v>83.9</v>
          </cell>
          <cell r="I184">
            <v>263.5</v>
          </cell>
          <cell r="J184">
            <v>8.51786002909326</v>
          </cell>
          <cell r="K184">
            <v>430</v>
          </cell>
          <cell r="N184">
            <v>2416220</v>
          </cell>
          <cell r="O184">
            <v>0.78106352028446746</v>
          </cell>
          <cell r="P184">
            <v>2388</v>
          </cell>
          <cell r="Q184">
            <v>0.77194116696298687</v>
          </cell>
        </row>
        <row r="185">
          <cell r="B185" t="str">
            <v>00-01</v>
          </cell>
          <cell r="C185">
            <v>420</v>
          </cell>
          <cell r="D185">
            <v>2800</v>
          </cell>
          <cell r="E185">
            <v>2780.62</v>
          </cell>
          <cell r="F185">
            <v>97.46</v>
          </cell>
          <cell r="G185">
            <v>79.290000000000006</v>
          </cell>
          <cell r="H185">
            <v>75.58</v>
          </cell>
          <cell r="I185">
            <v>239.04</v>
          </cell>
          <cell r="J185">
            <v>8.5966439139472488</v>
          </cell>
          <cell r="K185">
            <v>420</v>
          </cell>
          <cell r="N185">
            <v>2263305</v>
          </cell>
          <cell r="O185">
            <v>0.81395695923930633</v>
          </cell>
          <cell r="P185">
            <v>3634</v>
          </cell>
          <cell r="Q185">
            <v>1.3069027770784933</v>
          </cell>
        </row>
        <row r="186">
          <cell r="A186" t="str">
            <v>Average last 5 years</v>
          </cell>
          <cell r="D186">
            <v>2440</v>
          </cell>
          <cell r="E186">
            <v>2771.672</v>
          </cell>
          <cell r="F186">
            <v>113.99377198067631</v>
          </cell>
          <cell r="G186">
            <v>82.837999999999994</v>
          </cell>
          <cell r="H186">
            <v>75.298043922591859</v>
          </cell>
          <cell r="I186">
            <v>243.46799999999999</v>
          </cell>
          <cell r="J186">
            <v>8.8101383462334191</v>
          </cell>
          <cell r="K186">
            <v>426</v>
          </cell>
          <cell r="L186">
            <v>0</v>
          </cell>
          <cell r="M186">
            <v>0</v>
          </cell>
          <cell r="N186">
            <v>2287724.6</v>
          </cell>
          <cell r="O186">
            <v>0.82761554385342928</v>
          </cell>
          <cell r="P186">
            <v>5196.6000000000004</v>
          </cell>
          <cell r="Q186">
            <v>1.9605064665301755</v>
          </cell>
        </row>
        <row r="187">
          <cell r="A187" t="str">
            <v>STATE  LOAD  DESPATCH  CENTRE  M.P.E.B.  JABALPUR</v>
          </cell>
        </row>
        <row r="188">
          <cell r="A188" t="str">
            <v>SATPURA</v>
          </cell>
        </row>
        <row r="189">
          <cell r="A189" t="str">
            <v>STATION NAME</v>
          </cell>
          <cell r="B189" t="str">
            <v>YEAR</v>
          </cell>
          <cell r="C189" t="str">
            <v>CAPACITY</v>
          </cell>
          <cell r="D189" t="str">
            <v>TARGET</v>
          </cell>
          <cell r="E189" t="str">
            <v>ACTUAL GENE.</v>
          </cell>
          <cell r="F189" t="str">
            <v>ACHIEVE-MENT</v>
          </cell>
          <cell r="G189" t="str">
            <v>AVAIL-ABILITY</v>
          </cell>
          <cell r="H189" t="str">
            <v>P.L.F.</v>
          </cell>
          <cell r="I189" t="str">
            <v>AUXILIARY CONSUMPTION</v>
          </cell>
          <cell r="K189" t="str">
            <v>MAXIMUM DEMAND</v>
          </cell>
          <cell r="L189" t="str">
            <v>COAL IN MT</v>
          </cell>
          <cell r="N189" t="str">
            <v>COAL CONSUMED</v>
          </cell>
          <cell r="P189" t="str">
            <v>FUEL OIL CONSUMPTION</v>
          </cell>
        </row>
        <row r="190">
          <cell r="C190" t="str">
            <v>MW</v>
          </cell>
          <cell r="D190" t="str">
            <v>MKwh</v>
          </cell>
          <cell r="E190" t="str">
            <v>MKwh</v>
          </cell>
          <cell r="F190" t="str">
            <v>%</v>
          </cell>
          <cell r="G190" t="str">
            <v>%</v>
          </cell>
          <cell r="H190" t="str">
            <v>%</v>
          </cell>
          <cell r="I190" t="str">
            <v>MKwh</v>
          </cell>
          <cell r="J190" t="str">
            <v>%</v>
          </cell>
          <cell r="K190" t="str">
            <v>MW</v>
          </cell>
          <cell r="L190" t="str">
            <v>OP.STOCK</v>
          </cell>
          <cell r="M190" t="str">
            <v>RECIEPT</v>
          </cell>
          <cell r="N190" t="str">
            <v>MT</v>
          </cell>
          <cell r="O190" t="str">
            <v>Kg/kWH</v>
          </cell>
          <cell r="P190" t="str">
            <v>KL</v>
          </cell>
          <cell r="Q190" t="str">
            <v>ml/KWH</v>
          </cell>
        </row>
        <row r="191">
          <cell r="A191" t="str">
            <v>SATPURA</v>
          </cell>
          <cell r="B191" t="str">
            <v>88-89</v>
          </cell>
          <cell r="C191">
            <v>1142.5</v>
          </cell>
          <cell r="D191">
            <v>5500</v>
          </cell>
          <cell r="E191">
            <v>5050.18</v>
          </cell>
          <cell r="F191">
            <v>91.821454545454543</v>
          </cell>
          <cell r="G191">
            <v>72.4782056892779</v>
          </cell>
          <cell r="H191">
            <v>50.459918267837693</v>
          </cell>
          <cell r="I191">
            <v>0</v>
          </cell>
          <cell r="J191">
            <v>0</v>
          </cell>
          <cell r="K191" t="str">
            <v xml:space="preserve"> </v>
          </cell>
          <cell r="L191" t="str">
            <v xml:space="preserve"> </v>
          </cell>
          <cell r="M191" t="str">
            <v xml:space="preserve"> </v>
          </cell>
          <cell r="N191">
            <v>4011468</v>
          </cell>
          <cell r="O191">
            <v>0.79432178655018237</v>
          </cell>
          <cell r="P191">
            <v>95077</v>
          </cell>
          <cell r="Q191">
            <v>18.826457670815692</v>
          </cell>
        </row>
        <row r="192">
          <cell r="B192" t="str">
            <v>89-90</v>
          </cell>
          <cell r="C192">
            <v>1142.5</v>
          </cell>
          <cell r="D192">
            <v>5475</v>
          </cell>
          <cell r="E192">
            <v>4783.66</v>
          </cell>
          <cell r="F192">
            <v>87.372785388127852</v>
          </cell>
          <cell r="G192">
            <v>76.818052516411385</v>
          </cell>
          <cell r="H192">
            <v>47.796928549304077</v>
          </cell>
          <cell r="I192">
            <v>535</v>
          </cell>
          <cell r="J192">
            <v>11.183905210654604</v>
          </cell>
          <cell r="K192" t="str">
            <v xml:space="preserve"> </v>
          </cell>
          <cell r="L192">
            <v>110061</v>
          </cell>
          <cell r="M192">
            <v>3568758</v>
          </cell>
          <cell r="N192">
            <v>3631106</v>
          </cell>
          <cell r="O192">
            <v>0.75906439838951767</v>
          </cell>
          <cell r="P192">
            <v>168005</v>
          </cell>
          <cell r="Q192">
            <v>35.120598035813586</v>
          </cell>
        </row>
        <row r="193">
          <cell r="B193" t="str">
            <v>90-91</v>
          </cell>
          <cell r="C193">
            <v>1142.5</v>
          </cell>
          <cell r="D193">
            <v>5450</v>
          </cell>
          <cell r="E193">
            <v>4155.2000000000007</v>
          </cell>
          <cell r="F193">
            <v>76.242201834862399</v>
          </cell>
          <cell r="G193">
            <v>66.023741794310723</v>
          </cell>
          <cell r="H193">
            <v>41.517540441433617</v>
          </cell>
          <cell r="I193">
            <v>493.81</v>
          </cell>
          <cell r="J193">
            <v>11.884145167500961</v>
          </cell>
          <cell r="K193" t="str">
            <v xml:space="preserve"> </v>
          </cell>
          <cell r="L193">
            <v>29753</v>
          </cell>
          <cell r="M193">
            <v>3508276</v>
          </cell>
          <cell r="N193">
            <v>3409191</v>
          </cell>
          <cell r="O193">
            <v>0.82046375625721968</v>
          </cell>
          <cell r="P193">
            <v>125665</v>
          </cell>
          <cell r="Q193">
            <v>30.242828263380819</v>
          </cell>
        </row>
        <row r="194">
          <cell r="B194" t="str">
            <v>91-92</v>
          </cell>
          <cell r="C194">
            <v>1142.5</v>
          </cell>
          <cell r="D194">
            <v>5450</v>
          </cell>
          <cell r="E194">
            <v>4387.7699999999995</v>
          </cell>
          <cell r="F194">
            <v>80.509541284403653</v>
          </cell>
          <cell r="G194">
            <v>63.680153172866518</v>
          </cell>
          <cell r="H194">
            <v>43.721526706604003</v>
          </cell>
          <cell r="I194">
            <v>491.34</v>
          </cell>
          <cell r="J194">
            <v>11.197943374424822</v>
          </cell>
          <cell r="K194" t="str">
            <v xml:space="preserve"> </v>
          </cell>
          <cell r="L194">
            <v>61501</v>
          </cell>
          <cell r="M194">
            <v>3837342</v>
          </cell>
          <cell r="N194">
            <v>3840493</v>
          </cell>
          <cell r="O194">
            <v>0.8752721769828411</v>
          </cell>
          <cell r="P194">
            <v>86892</v>
          </cell>
          <cell r="Q194">
            <v>19.803225784396176</v>
          </cell>
        </row>
        <row r="195">
          <cell r="B195" t="str">
            <v>92-93</v>
          </cell>
          <cell r="C195">
            <v>1142.5</v>
          </cell>
          <cell r="D195">
            <v>5000</v>
          </cell>
          <cell r="E195">
            <v>4641.55</v>
          </cell>
          <cell r="F195">
            <v>92.831000000000003</v>
          </cell>
          <cell r="G195">
            <v>68.367461706783374</v>
          </cell>
          <cell r="H195">
            <v>46.37700708412018</v>
          </cell>
          <cell r="I195">
            <v>499.61</v>
          </cell>
          <cell r="J195">
            <v>10.76386121015609</v>
          </cell>
          <cell r="K195" t="str">
            <v xml:space="preserve"> </v>
          </cell>
          <cell r="L195">
            <v>62991</v>
          </cell>
          <cell r="M195">
            <v>4445312</v>
          </cell>
          <cell r="N195">
            <v>4362632</v>
          </cell>
          <cell r="O195">
            <v>0.93990843575960614</v>
          </cell>
          <cell r="P195">
            <v>114807</v>
          </cell>
          <cell r="Q195">
            <v>24.734625286811518</v>
          </cell>
        </row>
        <row r="196">
          <cell r="B196" t="str">
            <v>93-94</v>
          </cell>
          <cell r="C196">
            <v>1142.5</v>
          </cell>
          <cell r="D196">
            <v>4915</v>
          </cell>
          <cell r="E196">
            <v>5066.7417999999998</v>
          </cell>
          <cell r="F196">
            <v>103.08732044760936</v>
          </cell>
          <cell r="G196">
            <v>68.104956326249209</v>
          </cell>
          <cell r="H196">
            <v>50.625398918897318</v>
          </cell>
          <cell r="I196">
            <v>524.67358000000002</v>
          </cell>
          <cell r="J196">
            <v>10.355246047864528</v>
          </cell>
          <cell r="K196" t="str">
            <v xml:space="preserve"> </v>
          </cell>
          <cell r="L196">
            <v>125960</v>
          </cell>
          <cell r="M196">
            <v>4514568</v>
          </cell>
          <cell r="N196">
            <v>4535978.71</v>
          </cell>
          <cell r="O196">
            <v>0.89524568036997665</v>
          </cell>
          <cell r="P196">
            <v>81910.364000000001</v>
          </cell>
          <cell r="Q196">
            <v>16.166279481618741</v>
          </cell>
        </row>
        <row r="197">
          <cell r="B197" t="str">
            <v>94-95</v>
          </cell>
          <cell r="C197">
            <v>1142.5</v>
          </cell>
          <cell r="D197">
            <v>4950</v>
          </cell>
          <cell r="E197">
            <v>5799.7</v>
          </cell>
          <cell r="F197">
            <v>117.16565656565656</v>
          </cell>
          <cell r="G197">
            <v>77.165864332603945</v>
          </cell>
          <cell r="H197">
            <v>57.948902410998869</v>
          </cell>
          <cell r="I197">
            <v>587.5</v>
          </cell>
          <cell r="J197">
            <v>10.129834301774229</v>
          </cell>
          <cell r="K197">
            <v>1085</v>
          </cell>
          <cell r="L197">
            <v>105207</v>
          </cell>
          <cell r="M197">
            <v>5324472</v>
          </cell>
          <cell r="N197">
            <v>5172541</v>
          </cell>
          <cell r="O197">
            <v>0.8918635446661034</v>
          </cell>
          <cell r="P197">
            <v>82105</v>
          </cell>
          <cell r="Q197">
            <v>14.156766729313585</v>
          </cell>
        </row>
        <row r="198">
          <cell r="B198" t="str">
            <v>95-96</v>
          </cell>
          <cell r="C198">
            <v>1142.5</v>
          </cell>
          <cell r="D198">
            <v>5650</v>
          </cell>
          <cell r="E198">
            <v>6034.6</v>
          </cell>
          <cell r="F198">
            <v>106.8070796460177</v>
          </cell>
          <cell r="G198">
            <v>77.774398249452958</v>
          </cell>
          <cell r="H198">
            <v>60.13121131318929</v>
          </cell>
          <cell r="I198">
            <v>597.79999999999995</v>
          </cell>
          <cell r="J198">
            <v>9.9062075365392879</v>
          </cell>
          <cell r="K198">
            <v>1100</v>
          </cell>
          <cell r="L198">
            <v>208549</v>
          </cell>
          <cell r="M198">
            <v>5329168</v>
          </cell>
          <cell r="N198">
            <v>5355744</v>
          </cell>
          <cell r="O198">
            <v>0.88750604845391579</v>
          </cell>
          <cell r="P198">
            <v>55036</v>
          </cell>
          <cell r="Q198">
            <v>9.1200742385576508</v>
          </cell>
        </row>
        <row r="199">
          <cell r="B199" t="str">
            <v>96-97</v>
          </cell>
          <cell r="C199">
            <v>1142.5</v>
          </cell>
          <cell r="D199">
            <v>5750</v>
          </cell>
          <cell r="E199">
            <v>6539.2999999999993</v>
          </cell>
          <cell r="F199">
            <v>113.72695652173911</v>
          </cell>
          <cell r="G199">
            <v>79.3636761487965</v>
          </cell>
          <cell r="H199">
            <v>65.338768821877835</v>
          </cell>
          <cell r="I199">
            <v>617.20000000000005</v>
          </cell>
          <cell r="J199">
            <v>9.4383190861407211</v>
          </cell>
          <cell r="K199">
            <v>1093</v>
          </cell>
          <cell r="L199">
            <v>60203</v>
          </cell>
          <cell r="M199">
            <v>5911303</v>
          </cell>
          <cell r="N199">
            <v>5720575</v>
          </cell>
          <cell r="O199">
            <v>0.87479929044393145</v>
          </cell>
          <cell r="P199">
            <v>35990</v>
          </cell>
          <cell r="Q199">
            <v>5.5036471793617059</v>
          </cell>
        </row>
        <row r="200">
          <cell r="B200" t="str">
            <v>97-98</v>
          </cell>
          <cell r="C200">
            <v>1142.5</v>
          </cell>
          <cell r="D200">
            <v>6300</v>
          </cell>
          <cell r="E200">
            <v>7431.54</v>
          </cell>
          <cell r="F200">
            <v>117.96095238095238</v>
          </cell>
          <cell r="G200">
            <v>83.992997811816196</v>
          </cell>
          <cell r="H200">
            <v>74.253769371421726</v>
          </cell>
          <cell r="I200">
            <v>677.25599999999997</v>
          </cell>
          <cell r="J200">
            <v>9.1132658910535351</v>
          </cell>
          <cell r="K200">
            <v>1155</v>
          </cell>
          <cell r="L200">
            <v>202719</v>
          </cell>
          <cell r="M200">
            <v>6761934</v>
          </cell>
          <cell r="N200">
            <v>6488665</v>
          </cell>
          <cell r="O200">
            <v>0.87312522034463924</v>
          </cell>
          <cell r="P200">
            <v>27492</v>
          </cell>
          <cell r="Q200">
            <v>3.6993678295481152</v>
          </cell>
        </row>
        <row r="201">
          <cell r="B201" t="str">
            <v>98-99</v>
          </cell>
          <cell r="C201">
            <v>1142.5</v>
          </cell>
          <cell r="D201">
            <v>6100</v>
          </cell>
          <cell r="E201">
            <v>7638.05</v>
          </cell>
          <cell r="F201">
            <v>125.21393442622951</v>
          </cell>
          <cell r="G201">
            <v>83.45667396061269</v>
          </cell>
          <cell r="H201">
            <v>76.317156759889286</v>
          </cell>
          <cell r="I201">
            <v>673.8</v>
          </cell>
          <cell r="J201">
            <v>8.8216233200882428</v>
          </cell>
          <cell r="K201">
            <v>1151</v>
          </cell>
          <cell r="L201">
            <v>420745</v>
          </cell>
          <cell r="M201">
            <v>5623850</v>
          </cell>
          <cell r="N201">
            <v>6329151</v>
          </cell>
          <cell r="O201">
            <v>0.82863440275986677</v>
          </cell>
          <cell r="P201">
            <v>18110</v>
          </cell>
          <cell r="Q201">
            <v>2.3710240179103304</v>
          </cell>
        </row>
        <row r="202">
          <cell r="B202" t="str">
            <v>99-00</v>
          </cell>
          <cell r="C202">
            <v>1142.5</v>
          </cell>
          <cell r="D202">
            <v>7500</v>
          </cell>
          <cell r="E202">
            <v>7716.6</v>
          </cell>
          <cell r="F202">
            <v>102.9</v>
          </cell>
          <cell r="G202">
            <v>81.2</v>
          </cell>
          <cell r="H202">
            <v>76.900000000000006</v>
          </cell>
          <cell r="I202">
            <v>677.6</v>
          </cell>
          <cell r="J202">
            <v>8.7810693828888358</v>
          </cell>
          <cell r="K202">
            <v>1153</v>
          </cell>
          <cell r="L202">
            <v>218441</v>
          </cell>
          <cell r="M202">
            <v>5821951</v>
          </cell>
          <cell r="N202">
            <v>6049762</v>
          </cell>
          <cell r="O202">
            <v>0.78399320944457407</v>
          </cell>
          <cell r="P202">
            <v>14653</v>
          </cell>
          <cell r="Q202">
            <v>1.8988932949744706</v>
          </cell>
        </row>
        <row r="203">
          <cell r="B203" t="str">
            <v>00-01</v>
          </cell>
          <cell r="C203">
            <v>1142.5</v>
          </cell>
          <cell r="D203">
            <v>7650</v>
          </cell>
          <cell r="E203">
            <v>7203.11</v>
          </cell>
          <cell r="F203">
            <v>94.16</v>
          </cell>
          <cell r="G203">
            <v>78.55</v>
          </cell>
          <cell r="H203">
            <v>71.97</v>
          </cell>
          <cell r="I203">
            <v>642.57000000000005</v>
          </cell>
          <cell r="J203">
            <v>8.9207300735376815</v>
          </cell>
          <cell r="K203">
            <v>1129</v>
          </cell>
          <cell r="M203">
            <v>6219252</v>
          </cell>
          <cell r="N203">
            <v>5907097</v>
          </cell>
          <cell r="O203">
            <v>0.82007591165482685</v>
          </cell>
          <cell r="P203">
            <v>20652</v>
          </cell>
          <cell r="Q203">
            <v>2.8670949076162935</v>
          </cell>
        </row>
        <row r="204">
          <cell r="A204" t="str">
            <v>Average last 5 years</v>
          </cell>
          <cell r="D204">
            <v>6660</v>
          </cell>
          <cell r="E204">
            <v>7305.7199999999993</v>
          </cell>
          <cell r="F204">
            <v>110.7923686657842</v>
          </cell>
          <cell r="G204">
            <v>81.312669584245072</v>
          </cell>
          <cell r="H204">
            <v>72.955938990637762</v>
          </cell>
          <cell r="I204">
            <v>657.68520000000012</v>
          </cell>
          <cell r="J204">
            <v>9.015001550741804</v>
          </cell>
          <cell r="K204">
            <v>1136.2</v>
          </cell>
          <cell r="L204">
            <v>180421.6</v>
          </cell>
          <cell r="M204">
            <v>6067658</v>
          </cell>
          <cell r="N204">
            <v>6099050</v>
          </cell>
          <cell r="O204">
            <v>0.83612560692956772</v>
          </cell>
          <cell r="P204">
            <v>23379.4</v>
          </cell>
          <cell r="Q204">
            <v>3.2680054458821837</v>
          </cell>
        </row>
        <row r="205">
          <cell r="A205" t="str">
            <v>SANJAY GANDHI I</v>
          </cell>
          <cell r="B205" t="str">
            <v>93-94</v>
          </cell>
          <cell r="C205">
            <v>210</v>
          </cell>
          <cell r="D205">
            <v>1500</v>
          </cell>
          <cell r="E205">
            <v>213.536</v>
          </cell>
          <cell r="F205">
            <v>14.235733333333332</v>
          </cell>
          <cell r="G205">
            <v>51.811609848484849</v>
          </cell>
          <cell r="H205">
            <v>11.607740813220266</v>
          </cell>
          <cell r="I205">
            <v>26.419</v>
          </cell>
          <cell r="J205">
            <v>12.372152704930317</v>
          </cell>
          <cell r="K205">
            <v>210</v>
          </cell>
          <cell r="L205">
            <v>27246</v>
          </cell>
          <cell r="M205">
            <v>163172</v>
          </cell>
          <cell r="N205">
            <v>147992.79999999999</v>
          </cell>
          <cell r="O205">
            <v>0.69305784504720513</v>
          </cell>
          <cell r="P205">
            <v>9704.1849999999995</v>
          </cell>
          <cell r="Q205">
            <v>45.445194252959688</v>
          </cell>
        </row>
        <row r="206">
          <cell r="B206" t="str">
            <v>94-95</v>
          </cell>
          <cell r="C206">
            <v>420</v>
          </cell>
          <cell r="D206">
            <v>1500</v>
          </cell>
          <cell r="E206">
            <v>1199</v>
          </cell>
          <cell r="F206">
            <v>79.933333333333337</v>
          </cell>
          <cell r="G206">
            <v>72.66</v>
          </cell>
          <cell r="H206">
            <v>35.287909758778738</v>
          </cell>
          <cell r="I206">
            <v>140.80000000000001</v>
          </cell>
          <cell r="J206">
            <v>11.743119266055047</v>
          </cell>
          <cell r="K206">
            <v>420</v>
          </cell>
          <cell r="L206">
            <v>42526</v>
          </cell>
          <cell r="M206">
            <v>900647</v>
          </cell>
          <cell r="N206">
            <v>920961</v>
          </cell>
          <cell r="O206">
            <v>0.76810758965804837</v>
          </cell>
          <cell r="P206">
            <v>34256</v>
          </cell>
          <cell r="Q206">
            <v>28.57047539616347</v>
          </cell>
        </row>
        <row r="207">
          <cell r="B207" t="str">
            <v>95-96</v>
          </cell>
          <cell r="C207">
            <v>420</v>
          </cell>
          <cell r="D207">
            <v>2420</v>
          </cell>
          <cell r="E207">
            <v>1991.4</v>
          </cell>
          <cell r="F207">
            <v>82.289256198347104</v>
          </cell>
          <cell r="G207">
            <v>74</v>
          </cell>
          <cell r="H207">
            <v>53.978011969815249</v>
          </cell>
          <cell r="I207">
            <v>202.1</v>
          </cell>
          <cell r="J207">
            <v>10.148639148337852</v>
          </cell>
          <cell r="K207">
            <v>420</v>
          </cell>
          <cell r="L207">
            <v>14598</v>
          </cell>
          <cell r="M207">
            <v>1425155</v>
          </cell>
          <cell r="N207">
            <v>1338274</v>
          </cell>
          <cell r="O207">
            <v>0.67202671487395804</v>
          </cell>
          <cell r="P207">
            <v>23294</v>
          </cell>
          <cell r="Q207">
            <v>11.697298383047102</v>
          </cell>
        </row>
        <row r="208">
          <cell r="B208" t="str">
            <v>96-97</v>
          </cell>
          <cell r="C208">
            <v>420</v>
          </cell>
          <cell r="D208">
            <v>2500</v>
          </cell>
          <cell r="E208">
            <v>2363</v>
          </cell>
          <cell r="F208">
            <v>94.52</v>
          </cell>
          <cell r="G208">
            <v>79.2</v>
          </cell>
          <cell r="H208">
            <v>64.225918677973468</v>
          </cell>
          <cell r="I208">
            <v>227.8</v>
          </cell>
          <cell r="J208">
            <v>9.6402877697841731</v>
          </cell>
          <cell r="K208">
            <v>420</v>
          </cell>
          <cell r="L208">
            <v>140663</v>
          </cell>
          <cell r="M208">
            <v>1583093</v>
          </cell>
          <cell r="N208">
            <v>1606855</v>
          </cell>
          <cell r="O208">
            <v>0.68000634786288616</v>
          </cell>
          <cell r="P208">
            <v>13542</v>
          </cell>
          <cell r="Q208">
            <v>5.7308506136267461</v>
          </cell>
        </row>
        <row r="209">
          <cell r="B209" t="str">
            <v>97-98</v>
          </cell>
          <cell r="C209">
            <v>420</v>
          </cell>
          <cell r="D209">
            <v>2450</v>
          </cell>
          <cell r="E209">
            <v>2249.6</v>
          </cell>
          <cell r="F209">
            <v>91.820408163265313</v>
          </cell>
          <cell r="G209">
            <v>71.7</v>
          </cell>
          <cell r="H209">
            <v>61.143726897151552</v>
          </cell>
          <cell r="I209">
            <v>240.256</v>
          </cell>
          <cell r="J209">
            <v>10.679943100995732</v>
          </cell>
          <cell r="K209">
            <v>428</v>
          </cell>
          <cell r="L209">
            <v>145240</v>
          </cell>
          <cell r="M209">
            <v>1590809</v>
          </cell>
          <cell r="N209">
            <v>1530284</v>
          </cell>
          <cell r="O209">
            <v>0.68024715504978661</v>
          </cell>
          <cell r="P209">
            <v>9014</v>
          </cell>
          <cell r="Q209">
            <v>4.0069345661450928</v>
          </cell>
        </row>
        <row r="210">
          <cell r="B210" t="str">
            <v>98-99</v>
          </cell>
          <cell r="C210">
            <v>420</v>
          </cell>
          <cell r="D210">
            <v>2600</v>
          </cell>
          <cell r="E210">
            <v>2518.15</v>
          </cell>
          <cell r="F210">
            <v>96.851923076923072</v>
          </cell>
          <cell r="G210">
            <v>80</v>
          </cell>
          <cell r="H210">
            <v>68.442868014785816</v>
          </cell>
          <cell r="I210">
            <v>252.1</v>
          </cell>
          <cell r="J210">
            <v>10.01131783253579</v>
          </cell>
          <cell r="K210">
            <v>422</v>
          </cell>
          <cell r="L210">
            <v>120443</v>
          </cell>
          <cell r="M210">
            <v>1750724</v>
          </cell>
          <cell r="N210">
            <v>1762685</v>
          </cell>
          <cell r="O210">
            <v>0.6999920576613784</v>
          </cell>
          <cell r="P210">
            <v>10321</v>
          </cell>
          <cell r="Q210">
            <v>4.0986438456803604</v>
          </cell>
        </row>
        <row r="211">
          <cell r="B211" t="str">
            <v>99-00</v>
          </cell>
          <cell r="C211">
            <v>420</v>
          </cell>
          <cell r="D211">
            <v>2750</v>
          </cell>
          <cell r="E211">
            <v>2308.1</v>
          </cell>
          <cell r="F211">
            <v>83.9</v>
          </cell>
          <cell r="G211">
            <v>76.099999999999994</v>
          </cell>
          <cell r="H211">
            <v>62.6</v>
          </cell>
          <cell r="I211">
            <v>235.9</v>
          </cell>
          <cell r="J211">
            <v>10.220527706771804</v>
          </cell>
          <cell r="K211">
            <v>410</v>
          </cell>
          <cell r="L211" t="str">
            <v xml:space="preserve"> </v>
          </cell>
          <cell r="M211">
            <v>5821951</v>
          </cell>
          <cell r="N211">
            <v>1629408</v>
          </cell>
          <cell r="O211">
            <v>0.70595208179888225</v>
          </cell>
          <cell r="P211">
            <v>6311</v>
          </cell>
          <cell r="Q211">
            <v>2.7342836098955852</v>
          </cell>
        </row>
        <row r="212">
          <cell r="B212" t="str">
            <v>00-01</v>
          </cell>
          <cell r="C212">
            <v>420</v>
          </cell>
          <cell r="D212">
            <v>2650</v>
          </cell>
          <cell r="E212">
            <v>2063.33</v>
          </cell>
          <cell r="F212">
            <v>77.89</v>
          </cell>
          <cell r="G212">
            <v>77.25</v>
          </cell>
          <cell r="H212">
            <v>56.08</v>
          </cell>
          <cell r="I212">
            <v>215.97</v>
          </cell>
          <cell r="J212">
            <v>10.46706052836919</v>
          </cell>
          <cell r="K212">
            <v>420</v>
          </cell>
          <cell r="L212">
            <v>86958</v>
          </cell>
          <cell r="M212">
            <v>6219252</v>
          </cell>
          <cell r="N212">
            <v>1511420</v>
          </cell>
          <cell r="O212">
            <v>0.73251491520987921</v>
          </cell>
          <cell r="P212">
            <v>13144</v>
          </cell>
          <cell r="Q212">
            <v>6.3702849277624036</v>
          </cell>
        </row>
        <row r="213">
          <cell r="A213" t="str">
            <v>Average last 5 years</v>
          </cell>
          <cell r="D213">
            <v>2590</v>
          </cell>
          <cell r="E213">
            <v>2300.4360000000001</v>
          </cell>
          <cell r="F213">
            <v>88.996466248037677</v>
          </cell>
          <cell r="G213">
            <v>76.849999999999994</v>
          </cell>
          <cell r="H213">
            <v>62.49850271798217</v>
          </cell>
          <cell r="I213">
            <v>234.40520000000001</v>
          </cell>
          <cell r="J213">
            <v>10.203827387691337</v>
          </cell>
          <cell r="K213">
            <v>420</v>
          </cell>
          <cell r="L213">
            <v>98660.800000000003</v>
          </cell>
          <cell r="M213">
            <v>3393165.8</v>
          </cell>
          <cell r="N213">
            <v>1608130.4</v>
          </cell>
          <cell r="O213">
            <v>0.69974251151656253</v>
          </cell>
          <cell r="P213">
            <v>10466.4</v>
          </cell>
          <cell r="Q213">
            <v>4.5881995126220376</v>
          </cell>
        </row>
        <row r="214">
          <cell r="A214" t="str">
            <v>SANJAY GANDHI II</v>
          </cell>
          <cell r="B214" t="str">
            <v>99-00</v>
          </cell>
          <cell r="C214">
            <v>420</v>
          </cell>
          <cell r="D214">
            <v>1000</v>
          </cell>
          <cell r="E214">
            <v>1466.19</v>
          </cell>
          <cell r="F214">
            <v>146.619</v>
          </cell>
          <cell r="G214">
            <v>90.47</v>
          </cell>
          <cell r="H214">
            <v>85.84</v>
          </cell>
          <cell r="I214">
            <v>155.31</v>
          </cell>
          <cell r="J214">
            <v>10.592760829087634</v>
          </cell>
          <cell r="K214">
            <v>420</v>
          </cell>
          <cell r="L214" t="str">
            <v xml:space="preserve"> </v>
          </cell>
          <cell r="M214" t="str">
            <v xml:space="preserve"> </v>
          </cell>
          <cell r="N214">
            <v>1024588</v>
          </cell>
          <cell r="O214">
            <v>0.69880984047088035</v>
          </cell>
          <cell r="P214">
            <v>17216.427</v>
          </cell>
          <cell r="Q214">
            <v>11.742289198534978</v>
          </cell>
        </row>
        <row r="215">
          <cell r="B215" t="str">
            <v>00-01</v>
          </cell>
          <cell r="C215">
            <v>420</v>
          </cell>
          <cell r="D215">
            <v>2700</v>
          </cell>
          <cell r="E215">
            <v>2860.88</v>
          </cell>
          <cell r="F215">
            <v>105.84</v>
          </cell>
          <cell r="G215">
            <v>89.52</v>
          </cell>
          <cell r="H215">
            <v>77.760000000000005</v>
          </cell>
          <cell r="I215">
            <v>283.33999999999997</v>
          </cell>
          <cell r="J215">
            <v>9.9</v>
          </cell>
          <cell r="K215">
            <v>420</v>
          </cell>
          <cell r="N215">
            <v>2096666</v>
          </cell>
          <cell r="O215">
            <v>0.73299999999999998</v>
          </cell>
          <cell r="P215">
            <v>8182</v>
          </cell>
          <cell r="Q215">
            <v>2.86</v>
          </cell>
        </row>
        <row r="216">
          <cell r="A216" t="str">
            <v>Average last 2 years</v>
          </cell>
          <cell r="D216">
            <v>1850</v>
          </cell>
          <cell r="E216">
            <v>2163.5349999999999</v>
          </cell>
          <cell r="F216">
            <v>126.2295</v>
          </cell>
          <cell r="G216">
            <v>89.995000000000005</v>
          </cell>
          <cell r="H216">
            <v>81.800000000000011</v>
          </cell>
          <cell r="I216">
            <v>219.32499999999999</v>
          </cell>
          <cell r="J216">
            <v>10.246380414543818</v>
          </cell>
          <cell r="K216">
            <v>420</v>
          </cell>
          <cell r="L216">
            <v>0</v>
          </cell>
          <cell r="M216">
            <v>0</v>
          </cell>
          <cell r="N216">
            <v>1560627</v>
          </cell>
          <cell r="O216">
            <v>0.71590492023544017</v>
          </cell>
          <cell r="P216">
            <v>12699.2135</v>
          </cell>
          <cell r="Q216">
            <v>7.3011445992674888</v>
          </cell>
        </row>
        <row r="217">
          <cell r="A217" t="str">
            <v>SANJAY GANDHI</v>
          </cell>
          <cell r="B217" t="str">
            <v>93-94</v>
          </cell>
          <cell r="C217">
            <v>210</v>
          </cell>
          <cell r="D217">
            <v>1500</v>
          </cell>
          <cell r="E217">
            <v>213.536</v>
          </cell>
          <cell r="F217">
            <v>14.235733333333332</v>
          </cell>
          <cell r="G217">
            <v>51.811609848484849</v>
          </cell>
          <cell r="H217">
            <v>11.607740813220266</v>
          </cell>
          <cell r="I217">
            <v>26.419</v>
          </cell>
          <cell r="J217">
            <v>12.372152704930317</v>
          </cell>
          <cell r="K217">
            <v>210</v>
          </cell>
          <cell r="L217">
            <v>27246</v>
          </cell>
          <cell r="M217">
            <v>163172</v>
          </cell>
          <cell r="N217">
            <v>147992.79999999999</v>
          </cell>
          <cell r="O217">
            <v>0.69305784504720513</v>
          </cell>
          <cell r="P217">
            <v>9704.1849999999995</v>
          </cell>
          <cell r="Q217">
            <v>45.445194252959688</v>
          </cell>
        </row>
        <row r="218">
          <cell r="B218" t="str">
            <v>94-95</v>
          </cell>
          <cell r="C218">
            <v>420</v>
          </cell>
          <cell r="D218">
            <v>1500</v>
          </cell>
          <cell r="E218">
            <v>1199</v>
          </cell>
          <cell r="F218">
            <v>79.933333333333337</v>
          </cell>
          <cell r="G218">
            <v>72.66</v>
          </cell>
          <cell r="H218">
            <v>35.287909758778738</v>
          </cell>
          <cell r="I218">
            <v>140.80000000000001</v>
          </cell>
          <cell r="J218">
            <v>11.743119266055047</v>
          </cell>
          <cell r="K218">
            <v>420</v>
          </cell>
          <cell r="L218">
            <v>42526</v>
          </cell>
          <cell r="M218">
            <v>900647</v>
          </cell>
          <cell r="N218">
            <v>920961</v>
          </cell>
          <cell r="O218">
            <v>0.76810758965804837</v>
          </cell>
          <cell r="P218">
            <v>34256</v>
          </cell>
          <cell r="Q218">
            <v>28.57047539616347</v>
          </cell>
        </row>
        <row r="219">
          <cell r="B219" t="str">
            <v>95-96</v>
          </cell>
          <cell r="C219">
            <v>420</v>
          </cell>
          <cell r="D219">
            <v>2420</v>
          </cell>
          <cell r="E219">
            <v>1991.4</v>
          </cell>
          <cell r="F219">
            <v>82.289256198347104</v>
          </cell>
          <cell r="G219">
            <v>74</v>
          </cell>
          <cell r="H219">
            <v>53.978011969815249</v>
          </cell>
          <cell r="I219">
            <v>202.1</v>
          </cell>
          <cell r="J219">
            <v>10.148639148337852</v>
          </cell>
          <cell r="K219">
            <v>420</v>
          </cell>
          <cell r="L219">
            <v>14598</v>
          </cell>
          <cell r="M219">
            <v>1425155</v>
          </cell>
          <cell r="N219">
            <v>1338274</v>
          </cell>
          <cell r="O219">
            <v>0.67202671487395804</v>
          </cell>
          <cell r="P219">
            <v>23294</v>
          </cell>
          <cell r="Q219">
            <v>11.697298383047102</v>
          </cell>
        </row>
        <row r="220">
          <cell r="B220" t="str">
            <v>96-97</v>
          </cell>
          <cell r="C220">
            <v>420</v>
          </cell>
          <cell r="D220">
            <v>2500</v>
          </cell>
          <cell r="E220">
            <v>2363</v>
          </cell>
          <cell r="F220">
            <v>94.52</v>
          </cell>
          <cell r="G220">
            <v>79.2</v>
          </cell>
          <cell r="H220">
            <v>64.225918677973468</v>
          </cell>
          <cell r="I220">
            <v>227.8</v>
          </cell>
          <cell r="J220">
            <v>9.6402877697841731</v>
          </cell>
          <cell r="K220">
            <v>420</v>
          </cell>
          <cell r="L220">
            <v>140663</v>
          </cell>
          <cell r="M220">
            <v>1583093</v>
          </cell>
          <cell r="N220">
            <v>1606855</v>
          </cell>
          <cell r="O220">
            <v>0.68000634786288616</v>
          </cell>
          <cell r="P220">
            <v>13542</v>
          </cell>
          <cell r="Q220">
            <v>5.7308506136267461</v>
          </cell>
        </row>
        <row r="221">
          <cell r="B221" t="str">
            <v>97-98</v>
          </cell>
          <cell r="C221">
            <v>420</v>
          </cell>
          <cell r="D221">
            <v>2450</v>
          </cell>
          <cell r="E221">
            <v>2249.6</v>
          </cell>
          <cell r="F221">
            <v>91.820408163265313</v>
          </cell>
          <cell r="G221">
            <v>71.7</v>
          </cell>
          <cell r="H221">
            <v>61.143726897151552</v>
          </cell>
          <cell r="I221">
            <v>240.256</v>
          </cell>
          <cell r="J221">
            <v>10.679943100995732</v>
          </cell>
          <cell r="K221">
            <v>428</v>
          </cell>
          <cell r="L221">
            <v>145240</v>
          </cell>
          <cell r="M221">
            <v>1590809</v>
          </cell>
          <cell r="N221">
            <v>1530284</v>
          </cell>
          <cell r="O221">
            <v>0.68024715504978661</v>
          </cell>
          <cell r="P221">
            <v>9014</v>
          </cell>
          <cell r="Q221">
            <v>4.0069345661450928</v>
          </cell>
        </row>
        <row r="222">
          <cell r="B222" t="str">
            <v>98-99</v>
          </cell>
          <cell r="C222">
            <v>420</v>
          </cell>
          <cell r="D222">
            <v>2600</v>
          </cell>
          <cell r="E222">
            <v>2518.15</v>
          </cell>
          <cell r="F222">
            <v>96.851923076923072</v>
          </cell>
          <cell r="G222">
            <v>80</v>
          </cell>
          <cell r="H222">
            <v>68.442868014785816</v>
          </cell>
          <cell r="I222">
            <v>252.1</v>
          </cell>
          <cell r="J222">
            <v>10.01131783253579</v>
          </cell>
          <cell r="K222">
            <v>422</v>
          </cell>
          <cell r="L222">
            <v>120443</v>
          </cell>
          <cell r="M222">
            <v>1750724</v>
          </cell>
          <cell r="N222">
            <v>1762685</v>
          </cell>
          <cell r="O222">
            <v>0.6999920576613784</v>
          </cell>
          <cell r="P222">
            <v>10321</v>
          </cell>
          <cell r="Q222">
            <v>4.0986438456803604</v>
          </cell>
        </row>
        <row r="223">
          <cell r="B223" t="str">
            <v>99-00</v>
          </cell>
          <cell r="C223">
            <v>840</v>
          </cell>
          <cell r="D223">
            <v>3750</v>
          </cell>
          <cell r="E223">
            <v>3774.29</v>
          </cell>
          <cell r="F223">
            <v>230.51900000000001</v>
          </cell>
          <cell r="G223">
            <v>166.57</v>
          </cell>
          <cell r="H223">
            <v>148.44</v>
          </cell>
          <cell r="I223">
            <v>391.21000000000004</v>
          </cell>
          <cell r="J223">
            <v>20.813288535859439</v>
          </cell>
          <cell r="K223">
            <v>830</v>
          </cell>
          <cell r="L223">
            <v>171738.57</v>
          </cell>
          <cell r="M223">
            <v>2540597.02</v>
          </cell>
          <cell r="N223">
            <v>2180367</v>
          </cell>
          <cell r="O223">
            <v>1.4047619222697625</v>
          </cell>
          <cell r="P223">
            <v>23527.427</v>
          </cell>
          <cell r="Q223">
            <v>14.476572808430564</v>
          </cell>
        </row>
        <row r="224">
          <cell r="B224" t="str">
            <v>00-01</v>
          </cell>
          <cell r="C224">
            <v>840</v>
          </cell>
          <cell r="D224">
            <v>5350</v>
          </cell>
          <cell r="E224">
            <v>4924.21</v>
          </cell>
          <cell r="F224">
            <v>92.01</v>
          </cell>
          <cell r="G224">
            <v>83.39</v>
          </cell>
          <cell r="H224">
            <v>66.92</v>
          </cell>
          <cell r="I224">
            <v>499.31</v>
          </cell>
          <cell r="J224">
            <v>10.14</v>
          </cell>
          <cell r="K224">
            <v>820</v>
          </cell>
          <cell r="L224">
            <v>58349</v>
          </cell>
          <cell r="M224">
            <v>3800562</v>
          </cell>
          <cell r="N224">
            <v>2979105</v>
          </cell>
          <cell r="O224">
            <v>0.73</v>
          </cell>
          <cell r="P224">
            <v>21325</v>
          </cell>
          <cell r="Q224">
            <v>4.33</v>
          </cell>
        </row>
        <row r="225">
          <cell r="A225" t="str">
            <v>Average last 5 years</v>
          </cell>
          <cell r="D225">
            <v>3330</v>
          </cell>
          <cell r="E225">
            <v>3165.85</v>
          </cell>
          <cell r="F225">
            <v>121.14426624803768</v>
          </cell>
          <cell r="G225">
            <v>96.171999999999997</v>
          </cell>
          <cell r="H225">
            <v>81.834502717982176</v>
          </cell>
          <cell r="I225">
            <v>322.1352</v>
          </cell>
          <cell r="J225">
            <v>12.256967447835027</v>
          </cell>
          <cell r="K225">
            <v>584</v>
          </cell>
          <cell r="L225">
            <v>127286.71400000001</v>
          </cell>
          <cell r="M225">
            <v>2253157.0039999997</v>
          </cell>
          <cell r="N225">
            <v>2011859.2</v>
          </cell>
          <cell r="O225">
            <v>0.83900149656876266</v>
          </cell>
          <cell r="P225">
            <v>15545.885399999999</v>
          </cell>
          <cell r="Q225">
            <v>6.5286003667765531</v>
          </cell>
        </row>
        <row r="226">
          <cell r="A226" t="str">
            <v xml:space="preserve"> * SANJAY GHANDHI : CONSIDERING SGTPS # 1 W.E.F 01.04.93  &amp;  SGTPS # 2 W.E.F; 26.05.94 .# 3 WE.F; 01.09.99</v>
          </cell>
        </row>
        <row r="227">
          <cell r="A227" t="str">
            <v>CONSIDERING SGTPS # 1 W.E.F; 01.01.95    P.L.F. FOR 94-95 = 66.0</v>
          </cell>
          <cell r="G227" t="str">
            <v>&amp; Unit #2 w.e.f. 01.04.95 for P.L.F.</v>
          </cell>
        </row>
        <row r="228">
          <cell r="A228" t="str">
            <v>STATE  LOAD  DESPATCH  CENTRE  M.P.E.B.  JABALPUR</v>
          </cell>
        </row>
        <row r="229">
          <cell r="A229" t="str">
            <v>THERMAL</v>
          </cell>
        </row>
        <row r="230">
          <cell r="A230" t="str">
            <v>STATION NAME</v>
          </cell>
          <cell r="B230" t="str">
            <v>YEAR</v>
          </cell>
          <cell r="C230" t="str">
            <v>CAPACITY</v>
          </cell>
          <cell r="D230" t="str">
            <v>TARGET</v>
          </cell>
          <cell r="E230" t="str">
            <v>ACTUAL GENE.</v>
          </cell>
          <cell r="F230" t="str">
            <v>ACHIEVE-MENT</v>
          </cell>
          <cell r="G230" t="str">
            <v>AVAIL-ABILITY</v>
          </cell>
          <cell r="H230" t="str">
            <v>P.L.F.</v>
          </cell>
          <cell r="I230" t="str">
            <v>AUXILIARY CONSUMPTION</v>
          </cell>
          <cell r="K230" t="str">
            <v>MAXIMUM DEMAND</v>
          </cell>
          <cell r="L230" t="str">
            <v>COAL IN MT</v>
          </cell>
          <cell r="N230" t="str">
            <v>COAL CONSUMED</v>
          </cell>
          <cell r="P230" t="str">
            <v>FUEL OIL CONSUMPTION</v>
          </cell>
        </row>
        <row r="231">
          <cell r="C231" t="str">
            <v>MW</v>
          </cell>
          <cell r="D231" t="str">
            <v>MKwh</v>
          </cell>
          <cell r="E231" t="str">
            <v>MKwh</v>
          </cell>
          <cell r="F231" t="str">
            <v>%</v>
          </cell>
          <cell r="G231" t="str">
            <v>%</v>
          </cell>
          <cell r="H231" t="str">
            <v>%</v>
          </cell>
          <cell r="I231" t="str">
            <v>MKwh</v>
          </cell>
          <cell r="J231" t="str">
            <v>%</v>
          </cell>
          <cell r="K231" t="str">
            <v>MW</v>
          </cell>
          <cell r="L231" t="str">
            <v>OP.STOCK</v>
          </cell>
          <cell r="M231" t="str">
            <v>RECIEPT</v>
          </cell>
          <cell r="N231" t="str">
            <v>MT</v>
          </cell>
          <cell r="O231" t="str">
            <v>Kg/kWH</v>
          </cell>
          <cell r="P231" t="str">
            <v>KL</v>
          </cell>
          <cell r="Q231" t="str">
            <v>ml/KWH</v>
          </cell>
        </row>
        <row r="232">
          <cell r="A232" t="str">
            <v>THERMAL</v>
          </cell>
          <cell r="B232" t="str">
            <v>88-89</v>
          </cell>
          <cell r="C232">
            <v>2812.5</v>
          </cell>
          <cell r="D232">
            <v>13000</v>
          </cell>
          <cell r="E232">
            <v>12191.210000000001</v>
          </cell>
          <cell r="F232">
            <v>93.77853846153846</v>
          </cell>
          <cell r="G232">
            <v>68.689582222222228</v>
          </cell>
          <cell r="H232">
            <v>50.05</v>
          </cell>
          <cell r="I232">
            <v>0</v>
          </cell>
          <cell r="J232">
            <v>0</v>
          </cell>
          <cell r="K232">
            <v>2080</v>
          </cell>
          <cell r="M232">
            <v>0</v>
          </cell>
          <cell r="N232">
            <v>9903110</v>
          </cell>
          <cell r="O232">
            <v>0.81231559459643454</v>
          </cell>
          <cell r="P232">
            <v>153018</v>
          </cell>
          <cell r="Q232">
            <v>12.551502270898458</v>
          </cell>
        </row>
        <row r="233">
          <cell r="B233" t="str">
            <v>89-90</v>
          </cell>
          <cell r="C233">
            <v>2812.5</v>
          </cell>
          <cell r="D233">
            <v>13000</v>
          </cell>
          <cell r="E233">
            <v>12464.71</v>
          </cell>
          <cell r="F233">
            <v>95.882384615384609</v>
          </cell>
          <cell r="G233">
            <v>71.313822222222228</v>
          </cell>
          <cell r="H233">
            <v>50.592430238457638</v>
          </cell>
          <cell r="I233">
            <v>1225</v>
          </cell>
          <cell r="J233">
            <v>9.827745691636629</v>
          </cell>
          <cell r="K233">
            <v>2080</v>
          </cell>
          <cell r="M233">
            <v>9887181</v>
          </cell>
          <cell r="N233">
            <v>9880489</v>
          </cell>
          <cell r="O233">
            <v>0.79267700572255595</v>
          </cell>
          <cell r="P233">
            <v>222061</v>
          </cell>
          <cell r="Q233">
            <v>17.815175804330789</v>
          </cell>
        </row>
        <row r="234">
          <cell r="B234" t="str">
            <v>90-91</v>
          </cell>
          <cell r="C234">
            <v>2682.5</v>
          </cell>
          <cell r="D234">
            <v>13750</v>
          </cell>
          <cell r="E234">
            <v>12376.880000000001</v>
          </cell>
          <cell r="F234">
            <v>90.013672727272734</v>
          </cell>
          <cell r="G234">
            <v>71.034529356943153</v>
          </cell>
          <cell r="H234">
            <v>52.670488154663872</v>
          </cell>
          <cell r="I234">
            <v>1314.15</v>
          </cell>
          <cell r="J234">
            <v>10.61778089470044</v>
          </cell>
          <cell r="K234">
            <v>2176</v>
          </cell>
          <cell r="M234">
            <v>9549897</v>
          </cell>
          <cell r="N234">
            <v>9845919</v>
          </cell>
          <cell r="O234">
            <v>0.79550896510267521</v>
          </cell>
          <cell r="P234">
            <v>180521</v>
          </cell>
          <cell r="Q234">
            <v>14.585339762524965</v>
          </cell>
        </row>
        <row r="235">
          <cell r="B235" t="str">
            <v>91-92</v>
          </cell>
          <cell r="C235">
            <v>2682.5</v>
          </cell>
          <cell r="D235">
            <v>13440</v>
          </cell>
          <cell r="E235">
            <v>11579.91</v>
          </cell>
          <cell r="F235">
            <v>86.160044642857144</v>
          </cell>
          <cell r="G235">
            <v>66.919506057781931</v>
          </cell>
          <cell r="H235">
            <v>49.144296925529261</v>
          </cell>
          <cell r="I235">
            <v>1235.07</v>
          </cell>
          <cell r="J235">
            <v>10.665626934924365</v>
          </cell>
          <cell r="K235">
            <v>1930</v>
          </cell>
          <cell r="M235">
            <v>9509426</v>
          </cell>
          <cell r="N235">
            <v>9628339</v>
          </cell>
          <cell r="O235">
            <v>0.83146924285249191</v>
          </cell>
          <cell r="P235">
            <v>147302</v>
          </cell>
          <cell r="Q235">
            <v>12.720478829282785</v>
          </cell>
        </row>
        <row r="236">
          <cell r="B236" t="str">
            <v>92-93</v>
          </cell>
          <cell r="C236">
            <v>2682.5</v>
          </cell>
          <cell r="D236">
            <v>13240</v>
          </cell>
          <cell r="E236">
            <v>12363.220000000001</v>
          </cell>
          <cell r="F236">
            <v>93.377794561933541</v>
          </cell>
          <cell r="G236">
            <v>71.4544734389562</v>
          </cell>
          <cell r="H236">
            <v>52.612357279338859</v>
          </cell>
          <cell r="I236">
            <v>1288.08</v>
          </cell>
          <cell r="J236">
            <v>10.418644980838325</v>
          </cell>
          <cell r="K236">
            <v>2304</v>
          </cell>
          <cell r="M236">
            <v>10240661</v>
          </cell>
          <cell r="N236">
            <v>10365511</v>
          </cell>
          <cell r="O236">
            <v>0.8384151539809207</v>
          </cell>
          <cell r="P236">
            <v>178366</v>
          </cell>
          <cell r="Q236">
            <v>14.427147620118381</v>
          </cell>
        </row>
        <row r="237">
          <cell r="B237" t="str">
            <v>93-94</v>
          </cell>
          <cell r="C237">
            <v>2882.5</v>
          </cell>
          <cell r="D237">
            <v>14885</v>
          </cell>
          <cell r="E237">
            <v>13331.489799999999</v>
          </cell>
          <cell r="F237">
            <v>89.563250251931478</v>
          </cell>
          <cell r="G237">
            <v>70.561553251088981</v>
          </cell>
          <cell r="H237">
            <v>52.796515740157702</v>
          </cell>
          <cell r="I237">
            <v>1393.0175370000002</v>
          </cell>
          <cell r="J237">
            <v>10.449076269030341</v>
          </cell>
          <cell r="K237">
            <v>2516</v>
          </cell>
          <cell r="L237" t="str">
            <v xml:space="preserve"> </v>
          </cell>
          <cell r="M237">
            <v>10774979</v>
          </cell>
          <cell r="N237">
            <v>10889112.170000002</v>
          </cell>
          <cell r="O237">
            <v>0.81679634709693161</v>
          </cell>
          <cell r="P237">
            <v>145021.60399999999</v>
          </cell>
          <cell r="Q237">
            <v>10.878124363865171</v>
          </cell>
        </row>
        <row r="238">
          <cell r="B238" t="str">
            <v>94-95</v>
          </cell>
          <cell r="C238">
            <v>3092.5</v>
          </cell>
          <cell r="D238">
            <v>14850</v>
          </cell>
          <cell r="E238">
            <v>14781.1</v>
          </cell>
          <cell r="F238">
            <v>99.536026936026943</v>
          </cell>
          <cell r="G238">
            <v>74.786483427647539</v>
          </cell>
          <cell r="H238">
            <v>54.56233411959262</v>
          </cell>
          <cell r="I238">
            <v>1558.8</v>
          </cell>
          <cell r="J238">
            <v>10.545899831541631</v>
          </cell>
          <cell r="K238">
            <v>2860</v>
          </cell>
          <cell r="L238" t="str">
            <v xml:space="preserve"> </v>
          </cell>
          <cell r="M238">
            <v>12293369</v>
          </cell>
          <cell r="N238">
            <v>12127995</v>
          </cell>
          <cell r="O238">
            <v>0.82050693114856132</v>
          </cell>
          <cell r="P238">
            <v>185245</v>
          </cell>
          <cell r="Q238">
            <v>12.53255846993796</v>
          </cell>
        </row>
        <row r="239">
          <cell r="B239" t="str">
            <v>95-96</v>
          </cell>
          <cell r="C239">
            <v>3092.5</v>
          </cell>
          <cell r="D239">
            <v>16620</v>
          </cell>
          <cell r="E239">
            <v>16071.3</v>
          </cell>
          <cell r="F239">
            <v>96.698555956678703</v>
          </cell>
          <cell r="G239">
            <v>75.344624090541629</v>
          </cell>
          <cell r="H239">
            <v>59.324924419441643</v>
          </cell>
          <cell r="I239">
            <v>1648.2999999999997</v>
          </cell>
          <cell r="J239">
            <v>10.256170938256394</v>
          </cell>
          <cell r="K239">
            <v>2888</v>
          </cell>
          <cell r="L239" t="str">
            <v xml:space="preserve"> </v>
          </cell>
          <cell r="M239">
            <v>12728814</v>
          </cell>
          <cell r="N239">
            <v>13030027</v>
          </cell>
          <cell r="O239">
            <v>0.81076372166532884</v>
          </cell>
          <cell r="P239">
            <v>124103</v>
          </cell>
          <cell r="Q239">
            <v>7.7220262206542101</v>
          </cell>
        </row>
        <row r="240">
          <cell r="B240" t="str">
            <v>96-97</v>
          </cell>
          <cell r="C240">
            <v>3092.5</v>
          </cell>
          <cell r="D240">
            <v>16950</v>
          </cell>
          <cell r="E240">
            <v>16867.099999999999</v>
          </cell>
          <cell r="F240">
            <v>99.51091445427727</v>
          </cell>
          <cell r="G240">
            <v>74.891188358932908</v>
          </cell>
          <cell r="H240">
            <v>62.262507244290383</v>
          </cell>
          <cell r="I240">
            <v>1650.6000000000001</v>
          </cell>
          <cell r="J240">
            <v>9.7859145911271064</v>
          </cell>
          <cell r="K240">
            <v>2756</v>
          </cell>
          <cell r="L240" t="str">
            <v xml:space="preserve"> </v>
          </cell>
          <cell r="M240">
            <v>13634273</v>
          </cell>
          <cell r="N240">
            <v>13482299</v>
          </cell>
          <cell r="O240">
            <v>0.7993252544895092</v>
          </cell>
          <cell r="P240">
            <v>86830</v>
          </cell>
          <cell r="Q240">
            <v>5.1478914573341008</v>
          </cell>
        </row>
        <row r="241">
          <cell r="B241" t="str">
            <v>97-98</v>
          </cell>
          <cell r="C241">
            <v>3092.5</v>
          </cell>
          <cell r="D241">
            <v>17200</v>
          </cell>
          <cell r="E241">
            <v>17966.71</v>
          </cell>
          <cell r="F241">
            <v>104.45761627906977</v>
          </cell>
          <cell r="G241">
            <v>76.25933710590138</v>
          </cell>
          <cell r="H241">
            <v>66.321561592156598</v>
          </cell>
          <cell r="I241">
            <v>1765.9490000000001</v>
          </cell>
          <cell r="J241">
            <v>9.8290059782787171</v>
          </cell>
          <cell r="K241">
            <v>2920</v>
          </cell>
          <cell r="L241" t="str">
            <v xml:space="preserve"> </v>
          </cell>
          <cell r="M241">
            <v>14706104</v>
          </cell>
          <cell r="N241">
            <v>14265230</v>
          </cell>
          <cell r="O241">
            <v>0.79398120190062627</v>
          </cell>
          <cell r="P241">
            <v>66354</v>
          </cell>
          <cell r="Q241">
            <v>3.6931636342992125</v>
          </cell>
        </row>
        <row r="242">
          <cell r="B242" t="str">
            <v>98-99</v>
          </cell>
          <cell r="C242">
            <v>3092.5</v>
          </cell>
          <cell r="D242">
            <v>17500</v>
          </cell>
          <cell r="E242">
            <v>18471.390000000003</v>
          </cell>
          <cell r="F242">
            <v>105.55080000000001</v>
          </cell>
          <cell r="G242">
            <v>76.04373484236055</v>
          </cell>
          <cell r="H242">
            <v>68.184516229056172</v>
          </cell>
          <cell r="I242">
            <v>1784</v>
          </cell>
          <cell r="J242">
            <v>9.6581794873044196</v>
          </cell>
          <cell r="K242">
            <v>2886</v>
          </cell>
          <cell r="L242" t="str">
            <v xml:space="preserve"> </v>
          </cell>
          <cell r="M242">
            <v>13851114</v>
          </cell>
          <cell r="N242">
            <v>14547769</v>
          </cell>
          <cell r="O242">
            <v>0.78758387971885158</v>
          </cell>
          <cell r="P242">
            <v>51346</v>
          </cell>
          <cell r="Q242">
            <v>2.7797583181341521</v>
          </cell>
        </row>
        <row r="243">
          <cell r="B243" t="str">
            <v>99-00</v>
          </cell>
          <cell r="C243">
            <v>3512.5</v>
          </cell>
          <cell r="D243">
            <v>19000</v>
          </cell>
          <cell r="E243">
            <v>20146.400000000001</v>
          </cell>
          <cell r="F243">
            <v>106</v>
          </cell>
          <cell r="G243">
            <v>79.099999999999994</v>
          </cell>
          <cell r="H243">
            <v>69.400000000000006</v>
          </cell>
          <cell r="I243">
            <v>1952.8</v>
          </cell>
          <cell r="J243">
            <v>9.6930468967160373</v>
          </cell>
          <cell r="K243">
            <v>3169</v>
          </cell>
          <cell r="M243">
            <v>15499659</v>
          </cell>
          <cell r="N243">
            <v>15648859</v>
          </cell>
          <cell r="O243">
            <v>0.77675708811499822</v>
          </cell>
          <cell r="P243">
            <v>58343</v>
          </cell>
          <cell r="Q243">
            <v>2.29</v>
          </cell>
        </row>
        <row r="244">
          <cell r="B244" t="str">
            <v>00-01</v>
          </cell>
          <cell r="C244">
            <v>3512.5</v>
          </cell>
          <cell r="D244">
            <v>21850</v>
          </cell>
          <cell r="E244">
            <v>20415.89</v>
          </cell>
          <cell r="F244">
            <v>93.22</v>
          </cell>
          <cell r="G244">
            <v>77.67</v>
          </cell>
          <cell r="H244">
            <v>66.349999999999994</v>
          </cell>
          <cell r="I244">
            <v>1982.06</v>
          </cell>
          <cell r="J244">
            <v>9.7100000000000009</v>
          </cell>
          <cell r="K244">
            <v>3013</v>
          </cell>
          <cell r="M244">
            <v>15975901</v>
          </cell>
          <cell r="N244">
            <v>16020288</v>
          </cell>
          <cell r="O244">
            <v>0.78469701786206725</v>
          </cell>
          <cell r="P244">
            <v>65679</v>
          </cell>
          <cell r="Q244">
            <v>3.22</v>
          </cell>
        </row>
        <row r="245">
          <cell r="A245" t="str">
            <v>Average last 5 years</v>
          </cell>
          <cell r="D245">
            <v>18500</v>
          </cell>
          <cell r="E245">
            <v>18773.498</v>
          </cell>
          <cell r="F245">
            <v>101.74786614666941</v>
          </cell>
          <cell r="G245">
            <v>76.792852061438964</v>
          </cell>
          <cell r="H245">
            <v>66.503717013100641</v>
          </cell>
          <cell r="I245">
            <v>1827.0817999999999</v>
          </cell>
          <cell r="J245">
            <v>9.7352293906852569</v>
          </cell>
          <cell r="K245">
            <v>2948.8</v>
          </cell>
          <cell r="L245">
            <v>0</v>
          </cell>
          <cell r="M245">
            <v>14733410.199999999</v>
          </cell>
          <cell r="N245">
            <v>14792889</v>
          </cell>
          <cell r="O245">
            <v>0.78846888841721063</v>
          </cell>
          <cell r="P245">
            <v>65710.399999999994</v>
          </cell>
          <cell r="Q245">
            <v>3.4261626819534925</v>
          </cell>
        </row>
        <row r="246">
          <cell r="A246" t="str">
            <v>Korba - I : Retired from 17.06.89</v>
          </cell>
        </row>
        <row r="247">
          <cell r="A247" t="str">
            <v>Korba - II : All units Derated  to 40 MW each   from 01.01.90</v>
          </cell>
        </row>
        <row r="248">
          <cell r="A248" t="str">
            <v>Amarkantak - I : Unit no. 2 derated to 20 MW  from 01.03.93</v>
          </cell>
        </row>
        <row r="249">
          <cell r="A249" t="str">
            <v>M.P. THERMAL</v>
          </cell>
          <cell r="B249" t="str">
            <v>88-89</v>
          </cell>
          <cell r="C249">
            <v>2687.5</v>
          </cell>
          <cell r="D249">
            <v>12340</v>
          </cell>
          <cell r="E249">
            <v>11458.298000000001</v>
          </cell>
          <cell r="F249">
            <v>92.854927066450571</v>
          </cell>
          <cell r="G249" t="str">
            <v xml:space="preserve"> </v>
          </cell>
          <cell r="H249">
            <v>48.670693426781355</v>
          </cell>
          <cell r="I249">
            <v>0</v>
          </cell>
          <cell r="J249">
            <v>0</v>
          </cell>
          <cell r="K249" t="str">
            <v xml:space="preserve"> </v>
          </cell>
          <cell r="N249">
            <v>9295662.4000000004</v>
          </cell>
          <cell r="O249">
            <v>0.81126031108634111</v>
          </cell>
          <cell r="P249">
            <v>142896.79999999999</v>
          </cell>
          <cell r="Q249">
            <v>12.471031910672945</v>
          </cell>
        </row>
        <row r="250">
          <cell r="B250" t="str">
            <v>89-90</v>
          </cell>
          <cell r="C250">
            <v>2687.5</v>
          </cell>
          <cell r="D250">
            <v>12370</v>
          </cell>
          <cell r="E250">
            <v>11772.71</v>
          </cell>
          <cell r="F250">
            <v>95.171463217461607</v>
          </cell>
          <cell r="G250" t="str">
            <v xml:space="preserve"> </v>
          </cell>
          <cell r="H250">
            <v>50.006201550387594</v>
          </cell>
          <cell r="I250">
            <v>1151.8</v>
          </cell>
          <cell r="J250">
            <v>9.7836436980100601</v>
          </cell>
          <cell r="K250" t="str">
            <v xml:space="preserve"> </v>
          </cell>
          <cell r="N250">
            <v>9338119.8000000007</v>
          </cell>
          <cell r="O250">
            <v>0.7932005290200812</v>
          </cell>
          <cell r="P250">
            <v>205382.6</v>
          </cell>
          <cell r="Q250">
            <v>17.445651850763333</v>
          </cell>
        </row>
        <row r="251">
          <cell r="B251" t="str">
            <v>90-91</v>
          </cell>
          <cell r="C251">
            <v>2557.5</v>
          </cell>
          <cell r="D251">
            <v>13070</v>
          </cell>
          <cell r="E251">
            <v>11770.724</v>
          </cell>
          <cell r="F251">
            <v>90.059097169089512</v>
          </cell>
          <cell r="G251" t="str">
            <v xml:space="preserve"> </v>
          </cell>
          <cell r="H251">
            <v>52.539196650553258</v>
          </cell>
          <cell r="I251">
            <v>1245.9940000000001</v>
          </cell>
          <cell r="J251">
            <v>10.585534075898815</v>
          </cell>
          <cell r="K251" t="str">
            <v xml:space="preserve"> </v>
          </cell>
          <cell r="N251">
            <v>9339014.1999999993</v>
          </cell>
          <cell r="O251">
            <v>0.7934103458716727</v>
          </cell>
          <cell r="P251">
            <v>168809.8</v>
          </cell>
          <cell r="Q251">
            <v>14.341496750752119</v>
          </cell>
        </row>
        <row r="252">
          <cell r="B252" t="str">
            <v>91-92</v>
          </cell>
          <cell r="C252">
            <v>2557.5</v>
          </cell>
          <cell r="D252">
            <v>12760</v>
          </cell>
          <cell r="E252">
            <v>11025.722</v>
          </cell>
          <cell r="F252">
            <v>86.408479623824448</v>
          </cell>
          <cell r="G252" t="str">
            <v xml:space="preserve"> </v>
          </cell>
          <cell r="H252">
            <v>49.07938008678358</v>
          </cell>
          <cell r="I252">
            <v>1175.4099999999999</v>
          </cell>
          <cell r="J252">
            <v>10.660617055282184</v>
          </cell>
          <cell r="K252" t="str">
            <v xml:space="preserve"> </v>
          </cell>
          <cell r="N252">
            <v>9135691.4000000004</v>
          </cell>
          <cell r="O252">
            <v>0.82857987894126117</v>
          </cell>
          <cell r="P252">
            <v>137508.4</v>
          </cell>
          <cell r="Q252">
            <v>12.471600499268892</v>
          </cell>
        </row>
        <row r="253">
          <cell r="B253" t="str">
            <v>92-93</v>
          </cell>
          <cell r="C253">
            <v>2557.5</v>
          </cell>
          <cell r="D253">
            <v>12600</v>
          </cell>
          <cell r="E253">
            <v>11747.684000000001</v>
          </cell>
          <cell r="F253">
            <v>93.235587301587316</v>
          </cell>
          <cell r="G253" t="str">
            <v xml:space="preserve"> </v>
          </cell>
          <cell r="H253">
            <v>52.453775764346368</v>
          </cell>
          <cell r="I253">
            <v>1224.9159999999999</v>
          </cell>
          <cell r="J253">
            <v>10.426872224346516</v>
          </cell>
          <cell r="K253" t="str">
            <v xml:space="preserve"> </v>
          </cell>
          <cell r="N253">
            <v>9784266.5999999996</v>
          </cell>
          <cell r="O253">
            <v>0.83286770396616028</v>
          </cell>
          <cell r="P253">
            <v>167140</v>
          </cell>
          <cell r="Q253">
            <v>14.227485179206385</v>
          </cell>
        </row>
        <row r="254">
          <cell r="B254" t="str">
            <v>93-94</v>
          </cell>
          <cell r="C254">
            <v>2757.5</v>
          </cell>
          <cell r="D254">
            <v>14335</v>
          </cell>
          <cell r="E254">
            <v>12723.7418</v>
          </cell>
          <cell r="F254">
            <v>88.759970701081258</v>
          </cell>
          <cell r="G254" t="str">
            <v xml:space="preserve"> </v>
          </cell>
          <cell r="H254">
            <v>52.67386910749844</v>
          </cell>
          <cell r="I254">
            <v>1327.0063370000003</v>
          </cell>
          <cell r="J254">
            <v>10.429371782756551</v>
          </cell>
          <cell r="K254" t="str">
            <v xml:space="preserve"> </v>
          </cell>
          <cell r="N254">
            <v>10326945.770000001</v>
          </cell>
          <cell r="O254">
            <v>0.81162805189900999</v>
          </cell>
          <cell r="P254">
            <v>133056.89359999998</v>
          </cell>
          <cell r="Q254">
            <v>10.457371399976065</v>
          </cell>
        </row>
        <row r="255">
          <cell r="B255" t="str">
            <v>94-95</v>
          </cell>
          <cell r="C255">
            <v>2967.5</v>
          </cell>
          <cell r="D255">
            <v>14230</v>
          </cell>
          <cell r="E255">
            <v>14181.98</v>
          </cell>
          <cell r="F255">
            <v>99.662543921293036</v>
          </cell>
          <cell r="G255" t="str">
            <v xml:space="preserve"> </v>
          </cell>
          <cell r="H255">
            <v>54.555938958196286</v>
          </cell>
          <cell r="I255">
            <v>1494.36</v>
          </cell>
          <cell r="J255">
            <v>10.537033615898485</v>
          </cell>
          <cell r="K255" t="str">
            <v xml:space="preserve"> </v>
          </cell>
          <cell r="N255">
            <v>11574034.199999999</v>
          </cell>
          <cell r="O255">
            <v>0.81610848414678339</v>
          </cell>
          <cell r="P255">
            <v>177120.6</v>
          </cell>
          <cell r="Q255">
            <v>12.489130572740901</v>
          </cell>
        </row>
        <row r="256">
          <cell r="B256" t="str">
            <v>95-96</v>
          </cell>
          <cell r="C256">
            <v>2967.5</v>
          </cell>
          <cell r="D256">
            <v>16000</v>
          </cell>
          <cell r="E256">
            <v>15345.699999999999</v>
          </cell>
          <cell r="F256">
            <v>95.910624999999996</v>
          </cell>
          <cell r="G256" t="str">
            <v xml:space="preserve"> </v>
          </cell>
          <cell r="H256">
            <v>58.871303112191427</v>
          </cell>
          <cell r="I256">
            <v>1579.0199999999998</v>
          </cell>
          <cell r="J256">
            <v>10.28965768912464</v>
          </cell>
          <cell r="K256" t="str">
            <v xml:space="preserve"> </v>
          </cell>
          <cell r="N256">
            <v>12373859</v>
          </cell>
          <cell r="O256">
            <v>0.80634047322702784</v>
          </cell>
          <cell r="P256">
            <v>117168.6</v>
          </cell>
          <cell r="Q256">
            <v>7.6352724215904137</v>
          </cell>
        </row>
        <row r="257">
          <cell r="B257" t="str">
            <v>96-97</v>
          </cell>
          <cell r="C257">
            <v>2967.5</v>
          </cell>
          <cell r="D257">
            <v>16290</v>
          </cell>
          <cell r="E257">
            <v>16139.499999999998</v>
          </cell>
          <cell r="F257">
            <v>99.076120319214226</v>
          </cell>
          <cell r="G257" t="str">
            <v xml:space="preserve"> </v>
          </cell>
          <cell r="H257">
            <v>62.086223278823468</v>
          </cell>
          <cell r="I257">
            <v>1583.0000000000002</v>
          </cell>
          <cell r="J257">
            <v>9.8082344558381642</v>
          </cell>
          <cell r="K257" t="str">
            <v xml:space="preserve"> </v>
          </cell>
          <cell r="N257">
            <v>12828678.199999999</v>
          </cell>
          <cell r="O257">
            <v>0.79486218284333476</v>
          </cell>
          <cell r="P257">
            <v>81029.600000000006</v>
          </cell>
          <cell r="Q257">
            <v>5.0205768456271889</v>
          </cell>
        </row>
        <row r="258">
          <cell r="B258" t="str">
            <v>97-98</v>
          </cell>
          <cell r="C258">
            <v>2967.5</v>
          </cell>
          <cell r="D258">
            <v>16480</v>
          </cell>
          <cell r="E258">
            <v>17117.557999999997</v>
          </cell>
          <cell r="F258">
            <v>103.86867718446601</v>
          </cell>
          <cell r="G258" t="str">
            <v xml:space="preserve"> </v>
          </cell>
          <cell r="H258">
            <v>65.848664950971894</v>
          </cell>
          <cell r="I258">
            <v>1689.0150000000001</v>
          </cell>
          <cell r="J258">
            <v>9.8671492744467422</v>
          </cell>
          <cell r="K258" t="str">
            <v xml:space="preserve"> </v>
          </cell>
          <cell r="N258">
            <v>13509483.6</v>
          </cell>
          <cell r="O258">
            <v>0.78921792465958063</v>
          </cell>
          <cell r="P258">
            <v>62038.400000000001</v>
          </cell>
          <cell r="Q258">
            <v>3.6242552822078951</v>
          </cell>
        </row>
        <row r="259">
          <cell r="B259" t="str">
            <v>98-99</v>
          </cell>
          <cell r="C259">
            <v>2967.5</v>
          </cell>
          <cell r="D259">
            <v>16820</v>
          </cell>
          <cell r="E259">
            <v>17701.066000000003</v>
          </cell>
          <cell r="F259">
            <v>105.23820451843046</v>
          </cell>
          <cell r="G259" t="str">
            <v xml:space="preserve"> </v>
          </cell>
          <cell r="H259">
            <v>68.093332256215561</v>
          </cell>
          <cell r="I259">
            <v>1713.68</v>
          </cell>
          <cell r="J259">
            <v>9.6812248482661989</v>
          </cell>
          <cell r="K259" t="str">
            <v xml:space="preserve"> </v>
          </cell>
          <cell r="N259">
            <v>13872961</v>
          </cell>
          <cell r="O259">
            <v>0.78373590607480914</v>
          </cell>
          <cell r="P259">
            <v>47361.2</v>
          </cell>
          <cell r="Q259">
            <v>2.6756128698689667</v>
          </cell>
        </row>
        <row r="260">
          <cell r="B260" t="str">
            <v>99-00</v>
          </cell>
          <cell r="C260">
            <v>3387.5</v>
          </cell>
          <cell r="D260">
            <v>18240</v>
          </cell>
          <cell r="E260">
            <v>19305.5</v>
          </cell>
          <cell r="F260">
            <v>106.2</v>
          </cell>
          <cell r="I260">
            <v>1877.8</v>
          </cell>
          <cell r="J260">
            <v>9.7267618036310903</v>
          </cell>
          <cell r="N260">
            <v>14983496.6</v>
          </cell>
        </row>
        <row r="261">
          <cell r="B261" t="str">
            <v>00-01</v>
          </cell>
          <cell r="C261">
            <v>3387.5</v>
          </cell>
          <cell r="D261">
            <v>21070</v>
          </cell>
          <cell r="E261">
            <v>19626.939999999999</v>
          </cell>
          <cell r="F261">
            <v>92.93</v>
          </cell>
          <cell r="I261">
            <v>1909.7</v>
          </cell>
          <cell r="J261">
            <v>9.7299935700623745</v>
          </cell>
          <cell r="N261">
            <v>15354781.199999999</v>
          </cell>
        </row>
        <row r="262">
          <cell r="A262" t="str">
            <v>Average last 5 years</v>
          </cell>
          <cell r="D262">
            <v>17780</v>
          </cell>
          <cell r="E262">
            <v>17978.112799999999</v>
          </cell>
          <cell r="F262">
            <v>101.46260040442215</v>
          </cell>
          <cell r="I262">
            <v>1754.6390000000004</v>
          </cell>
          <cell r="J262">
            <v>9.7626727904489137</v>
          </cell>
        </row>
        <row r="263">
          <cell r="A263" t="str">
            <v>STATE  LOAD  DESPATCH  CENTRE  M.P.E.B.  JABALPUR</v>
          </cell>
        </row>
        <row r="264">
          <cell r="A264" t="str">
            <v>CHAMBAL COMPLEX</v>
          </cell>
        </row>
        <row r="265">
          <cell r="A265" t="str">
            <v>STATION NAME</v>
          </cell>
          <cell r="B265" t="str">
            <v>YEAR</v>
          </cell>
          <cell r="C265" t="str">
            <v>CAPACITY</v>
          </cell>
          <cell r="D265" t="str">
            <v>TARGET</v>
          </cell>
          <cell r="E265" t="str">
            <v>ACTUAL GENE.</v>
          </cell>
          <cell r="F265" t="str">
            <v>ACHIEVE-MENT</v>
          </cell>
          <cell r="G265" t="str">
            <v>AUXILIARY CONSUMPTION</v>
          </cell>
          <cell r="I265" t="str">
            <v>MAXIMUM DEMAND</v>
          </cell>
          <cell r="J265" t="str">
            <v>WATER INFLOW</v>
          </cell>
          <cell r="K265" t="str">
            <v>WATER CONSUMED</v>
          </cell>
          <cell r="L265" t="str">
            <v>WATER CONSUMED</v>
          </cell>
          <cell r="M265" t="str">
            <v>LEVEL AT THE END</v>
          </cell>
          <cell r="N265" t="str">
            <v>MAXIMUM LEVEL</v>
          </cell>
          <cell r="P265" t="str">
            <v>MINIMUM LEVEL</v>
          </cell>
        </row>
        <row r="266">
          <cell r="C266" t="str">
            <v>MW</v>
          </cell>
          <cell r="D266" t="str">
            <v>MKwh</v>
          </cell>
          <cell r="E266" t="str">
            <v>MKwh</v>
          </cell>
          <cell r="F266" t="str">
            <v>%</v>
          </cell>
          <cell r="G266" t="str">
            <v>MKwh</v>
          </cell>
          <cell r="H266" t="str">
            <v>%</v>
          </cell>
          <cell r="I266" t="str">
            <v>MW</v>
          </cell>
          <cell r="J266" t="str">
            <v>MAFT</v>
          </cell>
          <cell r="K266" t="str">
            <v>MCM</v>
          </cell>
          <cell r="L266" t="str">
            <v>MCM</v>
          </cell>
          <cell r="M266" t="str">
            <v>FT / M</v>
          </cell>
          <cell r="N266" t="str">
            <v>FT / M</v>
          </cell>
          <cell r="O266" t="str">
            <v>DATE</v>
          </cell>
          <cell r="P266" t="str">
            <v>FT / M</v>
          </cell>
          <cell r="Q266" t="str">
            <v>DATE</v>
          </cell>
        </row>
        <row r="267">
          <cell r="A267" t="str">
            <v>GANDHISAGAR</v>
          </cell>
          <cell r="B267" t="str">
            <v>88-89</v>
          </cell>
          <cell r="C267">
            <v>115</v>
          </cell>
          <cell r="D267">
            <v>415</v>
          </cell>
          <cell r="E267">
            <v>381</v>
          </cell>
          <cell r="F267">
            <v>91.807228915662648</v>
          </cell>
          <cell r="G267" t="str">
            <v xml:space="preserve"> </v>
          </cell>
          <cell r="H267">
            <v>0</v>
          </cell>
          <cell r="I267" t="str">
            <v xml:space="preserve"> </v>
          </cell>
          <cell r="J267" t="str">
            <v xml:space="preserve"> </v>
          </cell>
          <cell r="K267" t="str">
            <v xml:space="preserve"> </v>
          </cell>
          <cell r="L267" t="str">
            <v xml:space="preserve"> </v>
          </cell>
          <cell r="M267" t="str">
            <v xml:space="preserve"> </v>
          </cell>
          <cell r="N267" t="str">
            <v xml:space="preserve"> </v>
          </cell>
          <cell r="O267" t="str">
            <v xml:space="preserve"> </v>
          </cell>
          <cell r="P267" t="str">
            <v xml:space="preserve"> </v>
          </cell>
          <cell r="Q267" t="str">
            <v xml:space="preserve"> </v>
          </cell>
        </row>
        <row r="268">
          <cell r="B268" t="str">
            <v>89-90</v>
          </cell>
          <cell r="C268">
            <v>115</v>
          </cell>
          <cell r="D268">
            <v>415</v>
          </cell>
          <cell r="E268">
            <v>236.14</v>
          </cell>
          <cell r="F268">
            <v>56.901204819277112</v>
          </cell>
          <cell r="G268">
            <v>2</v>
          </cell>
          <cell r="H268">
            <v>0.84695519607012792</v>
          </cell>
          <cell r="I268">
            <v>106</v>
          </cell>
          <cell r="J268">
            <v>1.84</v>
          </cell>
          <cell r="K268">
            <v>2.2999999999999998</v>
          </cell>
          <cell r="L268">
            <v>2.2999999999999998</v>
          </cell>
          <cell r="M268">
            <v>1239.9000000000001</v>
          </cell>
          <cell r="N268">
            <v>1275.9000000000001</v>
          </cell>
          <cell r="O268" t="str">
            <v>26.09.89</v>
          </cell>
          <cell r="P268">
            <v>1240</v>
          </cell>
          <cell r="Q268" t="str">
            <v>31.03.90</v>
          </cell>
        </row>
        <row r="269">
          <cell r="B269" t="str">
            <v>90-91</v>
          </cell>
          <cell r="C269">
            <v>115</v>
          </cell>
          <cell r="D269">
            <v>370</v>
          </cell>
          <cell r="E269">
            <v>324.77999999999997</v>
          </cell>
          <cell r="F269">
            <v>87.778378378378363</v>
          </cell>
          <cell r="G269">
            <v>1</v>
          </cell>
          <cell r="H269">
            <v>0.30790073280374408</v>
          </cell>
          <cell r="I269">
            <v>116</v>
          </cell>
          <cell r="J269">
            <v>5.72</v>
          </cell>
          <cell r="K269">
            <v>2.36</v>
          </cell>
          <cell r="L269">
            <v>2.36</v>
          </cell>
          <cell r="M269">
            <v>1291.3900000000001</v>
          </cell>
          <cell r="N269">
            <v>1308.78</v>
          </cell>
          <cell r="O269" t="str">
            <v>21.10.90</v>
          </cell>
          <cell r="P269">
            <v>1234.92</v>
          </cell>
          <cell r="Q269" t="str">
            <v>27.06.90</v>
          </cell>
        </row>
        <row r="270">
          <cell r="B270" t="str">
            <v>91-92</v>
          </cell>
          <cell r="C270">
            <v>115</v>
          </cell>
          <cell r="D270">
            <v>370</v>
          </cell>
          <cell r="E270">
            <v>511.23</v>
          </cell>
          <cell r="F270">
            <v>138.17027027027027</v>
          </cell>
          <cell r="G270">
            <v>1</v>
          </cell>
          <cell r="H270">
            <v>0.19560667409972027</v>
          </cell>
          <cell r="I270">
            <v>110</v>
          </cell>
          <cell r="J270">
            <v>4.84</v>
          </cell>
          <cell r="K270">
            <v>2.68</v>
          </cell>
          <cell r="L270">
            <v>2.68</v>
          </cell>
          <cell r="M270">
            <v>1284.51</v>
          </cell>
          <cell r="N270">
            <v>1307.8499999999999</v>
          </cell>
          <cell r="O270" t="str">
            <v>05.09.91</v>
          </cell>
          <cell r="P270">
            <v>1280.07</v>
          </cell>
          <cell r="Q270" t="str">
            <v>21.07.91</v>
          </cell>
        </row>
        <row r="271">
          <cell r="B271" t="str">
            <v>92-93</v>
          </cell>
          <cell r="C271">
            <v>115</v>
          </cell>
          <cell r="D271">
            <v>400</v>
          </cell>
          <cell r="E271">
            <v>313.02</v>
          </cell>
          <cell r="F271">
            <v>78.254999999999995</v>
          </cell>
          <cell r="G271">
            <v>1</v>
          </cell>
          <cell r="H271">
            <v>0.31946840457478759</v>
          </cell>
          <cell r="I271">
            <v>109</v>
          </cell>
          <cell r="J271">
            <v>1.41</v>
          </cell>
          <cell r="K271">
            <v>2.74</v>
          </cell>
          <cell r="L271">
            <v>2.74</v>
          </cell>
          <cell r="M271">
            <v>1253.5</v>
          </cell>
          <cell r="N271">
            <v>1284.5</v>
          </cell>
          <cell r="O271" t="str">
            <v>17.10.92</v>
          </cell>
          <cell r="P271">
            <v>1272.3599999999999</v>
          </cell>
          <cell r="Q271" t="str">
            <v>26.07.92</v>
          </cell>
        </row>
        <row r="272">
          <cell r="B272" t="str">
            <v>93-94</v>
          </cell>
          <cell r="C272">
            <v>115</v>
          </cell>
          <cell r="D272">
            <v>500</v>
          </cell>
          <cell r="E272">
            <v>313.91899999999998</v>
          </cell>
          <cell r="F272">
            <v>62.783799999999992</v>
          </cell>
          <cell r="G272">
            <v>0.98</v>
          </cell>
          <cell r="H272">
            <v>0.31218244196751394</v>
          </cell>
          <cell r="I272">
            <v>110</v>
          </cell>
          <cell r="J272">
            <v>3.47</v>
          </cell>
          <cell r="K272">
            <v>2.6967169421487602</v>
          </cell>
          <cell r="L272">
            <v>2.6967169421487602</v>
          </cell>
          <cell r="M272">
            <v>1250.8900000000001</v>
          </cell>
          <cell r="N272">
            <v>1288.68</v>
          </cell>
          <cell r="O272" t="str">
            <v>06.10.93</v>
          </cell>
          <cell r="P272">
            <v>1248.72</v>
          </cell>
          <cell r="Q272" t="str">
            <v>19.06.93</v>
          </cell>
        </row>
        <row r="273">
          <cell r="B273" t="str">
            <v>94-95</v>
          </cell>
          <cell r="C273">
            <v>115</v>
          </cell>
          <cell r="D273">
            <v>415</v>
          </cell>
          <cell r="E273">
            <v>364.2</v>
          </cell>
          <cell r="F273">
            <v>87.759036144578317</v>
          </cell>
          <cell r="G273">
            <v>1</v>
          </cell>
          <cell r="H273">
            <v>0.27457440966501923</v>
          </cell>
          <cell r="I273">
            <v>116</v>
          </cell>
          <cell r="J273">
            <v>7.0490000000000004</v>
          </cell>
          <cell r="K273">
            <v>2.7308310376492195</v>
          </cell>
          <cell r="L273">
            <v>2.7308310376492195</v>
          </cell>
          <cell r="M273">
            <v>1295.7</v>
          </cell>
          <cell r="N273">
            <v>1311.25</v>
          </cell>
          <cell r="O273" t="str">
            <v>19.09.94</v>
          </cell>
          <cell r="P273">
            <v>1245.75</v>
          </cell>
          <cell r="Q273" t="str">
            <v>12.06.94</v>
          </cell>
        </row>
        <row r="274">
          <cell r="B274" t="str">
            <v>95-96</v>
          </cell>
          <cell r="C274">
            <v>115</v>
          </cell>
          <cell r="D274">
            <v>370</v>
          </cell>
          <cell r="E274">
            <v>572.9</v>
          </cell>
          <cell r="F274">
            <v>154.83783783783784</v>
          </cell>
          <cell r="G274">
            <v>1</v>
          </cell>
          <cell r="H274">
            <v>0.17455053237912377</v>
          </cell>
          <cell r="I274">
            <v>116</v>
          </cell>
          <cell r="J274">
            <v>4.3171999999999997</v>
          </cell>
          <cell r="K274">
            <v>4.3120504009163803</v>
          </cell>
          <cell r="L274">
            <v>4.3120504009163803</v>
          </cell>
          <cell r="M274">
            <v>1288.95</v>
          </cell>
          <cell r="N274">
            <v>1308.9100000000001</v>
          </cell>
          <cell r="O274" t="str">
            <v>09.09.95</v>
          </cell>
          <cell r="P274">
            <v>1282.1099999999999</v>
          </cell>
          <cell r="Q274" t="str">
            <v>17.07.95</v>
          </cell>
        </row>
        <row r="275">
          <cell r="B275" t="str">
            <v>96-97</v>
          </cell>
          <cell r="C275">
            <v>115</v>
          </cell>
          <cell r="D275">
            <v>400</v>
          </cell>
          <cell r="E275">
            <v>565.4</v>
          </cell>
          <cell r="F275">
            <v>141.35</v>
          </cell>
          <cell r="G275">
            <v>0.9</v>
          </cell>
          <cell r="H275">
            <v>0.1591793420587195</v>
          </cell>
          <cell r="I275">
            <v>111</v>
          </cell>
          <cell r="J275">
            <v>7.9</v>
          </cell>
          <cell r="K275">
            <v>4.3</v>
          </cell>
          <cell r="L275">
            <v>4.3</v>
          </cell>
          <cell r="M275">
            <v>1291.08</v>
          </cell>
          <cell r="N275">
            <v>1311.66</v>
          </cell>
          <cell r="O275" t="str">
            <v>17.09.96</v>
          </cell>
          <cell r="P275">
            <v>1277.9000000000001</v>
          </cell>
          <cell r="Q275" t="str">
            <v>21.07.96</v>
          </cell>
        </row>
        <row r="276">
          <cell r="B276" t="str">
            <v>97-98</v>
          </cell>
          <cell r="C276">
            <v>115</v>
          </cell>
          <cell r="D276">
            <v>400</v>
          </cell>
          <cell r="E276">
            <v>430.78</v>
          </cell>
          <cell r="F276">
            <v>107.69499999999999</v>
          </cell>
          <cell r="G276">
            <v>0.92900000000000005</v>
          </cell>
          <cell r="H276">
            <v>0.21565532290264175</v>
          </cell>
          <cell r="I276">
            <v>115</v>
          </cell>
          <cell r="J276">
            <v>4.5</v>
          </cell>
          <cell r="K276">
            <v>3.26</v>
          </cell>
          <cell r="M276">
            <v>1295.8</v>
          </cell>
          <cell r="N276">
            <v>1308.46</v>
          </cell>
          <cell r="O276" t="str">
            <v>08.10.97</v>
          </cell>
          <cell r="P276">
            <v>1279.8800000000001</v>
          </cell>
          <cell r="Q276" t="str">
            <v>05.07.97</v>
          </cell>
        </row>
        <row r="277">
          <cell r="B277" t="str">
            <v>98-99</v>
          </cell>
          <cell r="C277">
            <v>115</v>
          </cell>
          <cell r="D277">
            <v>450</v>
          </cell>
          <cell r="E277">
            <v>539.29999999999995</v>
          </cell>
          <cell r="F277">
            <v>119.84444444444443</v>
          </cell>
          <cell r="G277">
            <v>0.9</v>
          </cell>
          <cell r="H277">
            <v>0.16688299647691454</v>
          </cell>
          <cell r="I277">
            <v>115</v>
          </cell>
          <cell r="J277">
            <v>2.7</v>
          </cell>
          <cell r="K277">
            <v>4.4000000000000004</v>
          </cell>
          <cell r="M277">
            <v>1272.98</v>
          </cell>
          <cell r="N277">
            <v>1300.0899999999999</v>
          </cell>
          <cell r="O277" t="str">
            <v>03.10.98</v>
          </cell>
          <cell r="P277">
            <v>1273.28</v>
          </cell>
          <cell r="Q277" t="str">
            <v>30.03.99</v>
          </cell>
        </row>
        <row r="278">
          <cell r="B278" t="str">
            <v>99-00</v>
          </cell>
          <cell r="C278">
            <v>115</v>
          </cell>
          <cell r="D278">
            <v>450</v>
          </cell>
          <cell r="E278">
            <v>344.6</v>
          </cell>
          <cell r="F278">
            <v>76.599999999999994</v>
          </cell>
          <cell r="G278">
            <v>0.8</v>
          </cell>
          <cell r="H278">
            <v>0.23215322112594311</v>
          </cell>
          <cell r="I278">
            <v>110</v>
          </cell>
          <cell r="J278">
            <v>3.9569999999999999</v>
          </cell>
          <cell r="K278">
            <v>3.6440000000000001</v>
          </cell>
          <cell r="M278">
            <v>1265.2</v>
          </cell>
          <cell r="N278">
            <v>1291.43</v>
          </cell>
          <cell r="O278" t="str">
            <v xml:space="preserve"> </v>
          </cell>
          <cell r="P278">
            <v>1263.98</v>
          </cell>
        </row>
        <row r="279">
          <cell r="B279" t="str">
            <v>00-01</v>
          </cell>
          <cell r="C279">
            <v>115</v>
          </cell>
          <cell r="D279">
            <v>425</v>
          </cell>
          <cell r="E279">
            <v>104.2</v>
          </cell>
          <cell r="F279">
            <v>24.52</v>
          </cell>
          <cell r="G279">
            <v>0.94</v>
          </cell>
          <cell r="H279">
            <v>0.90211132437619956</v>
          </cell>
          <cell r="I279">
            <v>100</v>
          </cell>
          <cell r="J279">
            <v>0.76</v>
          </cell>
          <cell r="K279">
            <v>1.06</v>
          </cell>
          <cell r="M279">
            <v>1248.69</v>
          </cell>
        </row>
        <row r="280">
          <cell r="A280" t="str">
            <v>Average last 5 years</v>
          </cell>
          <cell r="D280">
            <v>414</v>
          </cell>
          <cell r="E280">
            <v>490.596</v>
          </cell>
          <cell r="F280">
            <v>120.06545645645645</v>
          </cell>
          <cell r="G280">
            <v>0.90579999999999994</v>
          </cell>
          <cell r="H280">
            <v>0.18968428298866855</v>
          </cell>
          <cell r="I280">
            <v>113.4</v>
          </cell>
          <cell r="J280">
            <v>4.6748399999999997</v>
          </cell>
          <cell r="K280">
            <v>4.1952100801832763</v>
          </cell>
          <cell r="L280">
            <v>1.7224100801832762</v>
          </cell>
          <cell r="M280">
            <v>1282.8019999999999</v>
          </cell>
          <cell r="N280">
            <v>1308.0740000000001</v>
          </cell>
          <cell r="O280">
            <v>0</v>
          </cell>
          <cell r="P280">
            <v>1271.7839999999999</v>
          </cell>
          <cell r="Q280">
            <v>0</v>
          </cell>
        </row>
        <row r="281">
          <cell r="A281" t="str">
            <v>R.P.SAGAR</v>
          </cell>
          <cell r="B281" t="str">
            <v>88-89</v>
          </cell>
          <cell r="C281">
            <v>172</v>
          </cell>
          <cell r="D281">
            <v>500</v>
          </cell>
          <cell r="E281">
            <v>435</v>
          </cell>
          <cell r="F281">
            <v>87</v>
          </cell>
          <cell r="G281" t="str">
            <v xml:space="preserve"> </v>
          </cell>
          <cell r="H281">
            <v>0</v>
          </cell>
          <cell r="I281" t="str">
            <v xml:space="preserve"> </v>
          </cell>
          <cell r="J281" t="str">
            <v xml:space="preserve"> </v>
          </cell>
          <cell r="K281" t="str">
            <v xml:space="preserve"> </v>
          </cell>
          <cell r="L281" t="str">
            <v xml:space="preserve"> </v>
          </cell>
          <cell r="M281" t="str">
            <v xml:space="preserve"> </v>
          </cell>
          <cell r="N281" t="str">
            <v xml:space="preserve"> </v>
          </cell>
          <cell r="O281" t="str">
            <v xml:space="preserve"> </v>
          </cell>
          <cell r="P281" t="str">
            <v xml:space="preserve"> </v>
          </cell>
          <cell r="Q281" t="str">
            <v xml:space="preserve"> </v>
          </cell>
        </row>
        <row r="282">
          <cell r="B282" t="str">
            <v>89-90</v>
          </cell>
          <cell r="C282">
            <v>172</v>
          </cell>
          <cell r="D282">
            <v>500</v>
          </cell>
          <cell r="E282">
            <v>374</v>
          </cell>
          <cell r="F282">
            <v>74.8</v>
          </cell>
          <cell r="G282">
            <v>5</v>
          </cell>
          <cell r="H282">
            <v>1.42</v>
          </cell>
          <cell r="I282">
            <v>172</v>
          </cell>
          <cell r="K282">
            <v>2.2799999999999998</v>
          </cell>
          <cell r="L282">
            <v>2.2799999999999998</v>
          </cell>
          <cell r="M282">
            <v>1126.9000000000001</v>
          </cell>
          <cell r="N282">
            <v>1145.7</v>
          </cell>
          <cell r="O282" t="str">
            <v>07.08.89</v>
          </cell>
          <cell r="P282">
            <v>1126.9000000000001</v>
          </cell>
          <cell r="Q282" t="str">
            <v>31.03.90</v>
          </cell>
        </row>
        <row r="283">
          <cell r="B283" t="str">
            <v>90-91</v>
          </cell>
          <cell r="C283">
            <v>172</v>
          </cell>
          <cell r="D283">
            <v>440</v>
          </cell>
          <cell r="E283">
            <v>330.9</v>
          </cell>
          <cell r="F283">
            <v>75.209999999999994</v>
          </cell>
          <cell r="G283">
            <v>1.5</v>
          </cell>
          <cell r="H283">
            <v>0.45330915684496831</v>
          </cell>
          <cell r="I283">
            <v>172</v>
          </cell>
          <cell r="K283">
            <v>2.2400000000000002</v>
          </cell>
          <cell r="L283">
            <v>2.2400000000000002</v>
          </cell>
          <cell r="M283">
            <v>1136.33</v>
          </cell>
          <cell r="N283">
            <v>1143.5</v>
          </cell>
          <cell r="O283" t="str">
            <v>10.10.90</v>
          </cell>
          <cell r="P283">
            <v>1126.0999999999999</v>
          </cell>
          <cell r="Q283" t="str">
            <v>26.05.90</v>
          </cell>
        </row>
        <row r="284">
          <cell r="B284" t="str">
            <v>91-92</v>
          </cell>
          <cell r="C284">
            <v>172</v>
          </cell>
          <cell r="D284">
            <v>440</v>
          </cell>
          <cell r="E284">
            <v>630.09</v>
          </cell>
          <cell r="F284">
            <v>143.19999999999999</v>
          </cell>
          <cell r="G284">
            <v>4.3</v>
          </cell>
          <cell r="H284">
            <v>0.68244219079813995</v>
          </cell>
          <cell r="I284">
            <v>180</v>
          </cell>
          <cell r="K284">
            <v>4.18</v>
          </cell>
          <cell r="L284">
            <v>4.18</v>
          </cell>
          <cell r="M284">
            <v>1141.1099999999999</v>
          </cell>
          <cell r="N284">
            <v>1156.2</v>
          </cell>
          <cell r="O284" t="str">
            <v>01.09.91</v>
          </cell>
          <cell r="P284">
            <v>1136.3</v>
          </cell>
          <cell r="Q284" t="str">
            <v>01.04.91</v>
          </cell>
        </row>
        <row r="285">
          <cell r="B285" t="str">
            <v>92-93</v>
          </cell>
          <cell r="C285">
            <v>172</v>
          </cell>
          <cell r="D285">
            <v>450</v>
          </cell>
          <cell r="E285">
            <v>535.69000000000005</v>
          </cell>
          <cell r="F285">
            <v>119.04222222222224</v>
          </cell>
          <cell r="G285">
            <v>4.0999999999999996</v>
          </cell>
          <cell r="H285">
            <v>0.76536803001736065</v>
          </cell>
          <cell r="I285">
            <v>172</v>
          </cell>
          <cell r="K285">
            <v>3.41</v>
          </cell>
          <cell r="L285">
            <v>3.41</v>
          </cell>
          <cell r="M285">
            <v>1130.4000000000001</v>
          </cell>
          <cell r="N285">
            <v>1154.0999999999999</v>
          </cell>
          <cell r="O285" t="str">
            <v>28.05.92</v>
          </cell>
          <cell r="P285">
            <v>1130.2</v>
          </cell>
          <cell r="Q285" t="str">
            <v>31.03.92</v>
          </cell>
        </row>
        <row r="286">
          <cell r="B286" t="str">
            <v>93-94</v>
          </cell>
          <cell r="C286">
            <v>172</v>
          </cell>
          <cell r="D286">
            <v>615</v>
          </cell>
          <cell r="E286">
            <v>395.6628</v>
          </cell>
          <cell r="F286">
            <v>64.335414634146346</v>
          </cell>
          <cell r="G286">
            <v>8.6999999999999993</v>
          </cell>
          <cell r="H286">
            <v>2.1988420442861951</v>
          </cell>
          <cell r="I286">
            <v>172</v>
          </cell>
          <cell r="K286">
            <v>3.2350257116620753</v>
          </cell>
          <cell r="L286">
            <v>3.2350257116620753</v>
          </cell>
          <cell r="M286">
            <v>1127.81</v>
          </cell>
          <cell r="N286">
            <v>1135.75</v>
          </cell>
          <cell r="O286" t="str">
            <v>09.08.93</v>
          </cell>
          <cell r="P286">
            <v>1127.6300000000001</v>
          </cell>
          <cell r="Q286" t="str">
            <v>31.03.94</v>
          </cell>
        </row>
        <row r="287">
          <cell r="B287" t="str">
            <v>94-95</v>
          </cell>
          <cell r="C287">
            <v>172</v>
          </cell>
          <cell r="D287">
            <v>470</v>
          </cell>
          <cell r="E287">
            <v>595.9</v>
          </cell>
          <cell r="F287">
            <v>126.78723404255319</v>
          </cell>
          <cell r="G287">
            <v>7.9</v>
          </cell>
          <cell r="H287">
            <v>1.3257257929182749</v>
          </cell>
          <cell r="I287">
            <v>172</v>
          </cell>
          <cell r="M287">
            <v>1125.7</v>
          </cell>
          <cell r="N287">
            <v>1153.6099999999999</v>
          </cell>
          <cell r="O287" t="str">
            <v>19.09.94</v>
          </cell>
          <cell r="P287">
            <v>1124.9000000000001</v>
          </cell>
          <cell r="Q287" t="str">
            <v>25.03.95</v>
          </cell>
        </row>
        <row r="288">
          <cell r="B288" t="str">
            <v>95-96</v>
          </cell>
          <cell r="C288">
            <v>172</v>
          </cell>
          <cell r="D288">
            <v>390</v>
          </cell>
          <cell r="E288">
            <v>625.20000000000005</v>
          </cell>
          <cell r="F288">
            <v>160.30769230769232</v>
          </cell>
          <cell r="G288">
            <v>8.3000000000000007</v>
          </cell>
          <cell r="H288">
            <v>1.327575175943698</v>
          </cell>
          <cell r="I288">
            <v>180</v>
          </cell>
          <cell r="K288">
            <v>4.0110422405876953</v>
          </cell>
          <cell r="L288">
            <v>4.0110422405876953</v>
          </cell>
          <cell r="M288">
            <v>1131.05</v>
          </cell>
          <cell r="N288">
            <v>1155.0899999999999</v>
          </cell>
          <cell r="O288" t="str">
            <v>14.09.95</v>
          </cell>
          <cell r="P288">
            <v>1125.55</v>
          </cell>
          <cell r="Q288" t="str">
            <v>03.04.95</v>
          </cell>
        </row>
        <row r="289">
          <cell r="B289" t="str">
            <v>96-97</v>
          </cell>
          <cell r="C289">
            <v>172</v>
          </cell>
          <cell r="D289">
            <v>460</v>
          </cell>
          <cell r="E289">
            <v>692.7</v>
          </cell>
          <cell r="F289">
            <v>150.58695652173913</v>
          </cell>
          <cell r="G289">
            <v>5.5</v>
          </cell>
          <cell r="H289">
            <v>0.79399451421971989</v>
          </cell>
          <cell r="I289">
            <v>172</v>
          </cell>
          <cell r="K289">
            <v>4.5</v>
          </cell>
          <cell r="L289">
            <v>4.5</v>
          </cell>
          <cell r="M289">
            <v>1145</v>
          </cell>
          <cell r="N289">
            <v>1157.3800000000001</v>
          </cell>
          <cell r="O289" t="str">
            <v>16.09.96</v>
          </cell>
          <cell r="P289">
            <v>1130.44</v>
          </cell>
          <cell r="Q289" t="str">
            <v>17.05.96</v>
          </cell>
        </row>
        <row r="290">
          <cell r="B290" t="str">
            <v>97-98</v>
          </cell>
          <cell r="C290">
            <v>172</v>
          </cell>
          <cell r="D290">
            <v>460</v>
          </cell>
          <cell r="E290">
            <v>549.24</v>
          </cell>
          <cell r="F290">
            <v>119.4</v>
          </cell>
          <cell r="G290">
            <v>5.84</v>
          </cell>
          <cell r="H290">
            <v>1.0632874517515112</v>
          </cell>
          <cell r="I290">
            <v>172</v>
          </cell>
          <cell r="K290">
            <v>3.74</v>
          </cell>
          <cell r="M290">
            <v>1137.04</v>
          </cell>
          <cell r="N290">
            <v>1152.71</v>
          </cell>
          <cell r="O290" t="str">
            <v>25.05.97</v>
          </cell>
          <cell r="P290">
            <v>1136.72</v>
          </cell>
          <cell r="Q290" t="str">
            <v>20.03.98</v>
          </cell>
        </row>
        <row r="291">
          <cell r="B291" t="str">
            <v>98-99</v>
          </cell>
          <cell r="C291">
            <v>172</v>
          </cell>
          <cell r="D291">
            <v>520</v>
          </cell>
          <cell r="E291">
            <v>554.29999999999995</v>
          </cell>
          <cell r="F291">
            <v>106.59615384615383</v>
          </cell>
          <cell r="G291">
            <v>7.1</v>
          </cell>
          <cell r="H291">
            <v>1.2808948222983945</v>
          </cell>
          <cell r="I291">
            <v>172</v>
          </cell>
          <cell r="J291">
            <v>0</v>
          </cell>
          <cell r="K291">
            <v>4</v>
          </cell>
          <cell r="M291">
            <v>1139.9100000000001</v>
          </cell>
          <cell r="N291">
            <v>1140.98</v>
          </cell>
          <cell r="O291" t="str">
            <v>28.04.98</v>
          </cell>
          <cell r="P291">
            <v>1133.1500000000001</v>
          </cell>
          <cell r="Q291" t="str">
            <v>28.06.98</v>
          </cell>
        </row>
        <row r="292">
          <cell r="B292" t="str">
            <v>99-00</v>
          </cell>
          <cell r="C292">
            <v>172</v>
          </cell>
          <cell r="D292">
            <v>520</v>
          </cell>
          <cell r="E292">
            <v>479.5</v>
          </cell>
          <cell r="F292">
            <v>92.2</v>
          </cell>
          <cell r="G292">
            <v>6.8</v>
          </cell>
          <cell r="H292">
            <v>1.4181438998957248</v>
          </cell>
          <cell r="I292">
            <v>172</v>
          </cell>
          <cell r="K292" t="str">
            <v xml:space="preserve"> </v>
          </cell>
          <cell r="M292">
            <v>1134.51</v>
          </cell>
          <cell r="N292">
            <v>1143.3399999999999</v>
          </cell>
          <cell r="P292">
            <v>1131.68</v>
          </cell>
        </row>
        <row r="293">
          <cell r="B293" t="str">
            <v>00-01</v>
          </cell>
          <cell r="C293">
            <v>172</v>
          </cell>
          <cell r="D293">
            <v>475</v>
          </cell>
          <cell r="E293">
            <v>182.92</v>
          </cell>
          <cell r="F293">
            <v>38.51</v>
          </cell>
          <cell r="G293">
            <v>4.72</v>
          </cell>
          <cell r="H293">
            <v>2.580363000218675</v>
          </cell>
          <cell r="I293">
            <v>172</v>
          </cell>
          <cell r="M293">
            <v>1130.69</v>
          </cell>
        </row>
        <row r="294">
          <cell r="A294" t="str">
            <v>Average last 5 years</v>
          </cell>
          <cell r="D294">
            <v>470</v>
          </cell>
          <cell r="E294">
            <v>580.18799999999999</v>
          </cell>
          <cell r="F294">
            <v>125.81816053511707</v>
          </cell>
          <cell r="G294">
            <v>6.7080000000000002</v>
          </cell>
          <cell r="H294">
            <v>1.1767791728218095</v>
          </cell>
          <cell r="I294">
            <v>173.6</v>
          </cell>
          <cell r="J294">
            <v>0</v>
          </cell>
          <cell r="K294">
            <v>3.2502084481175388</v>
          </cell>
          <cell r="L294">
            <v>1.702208448117539</v>
          </cell>
          <cell r="M294">
            <v>1137.502</v>
          </cell>
          <cell r="N294">
            <v>1151.9540000000002</v>
          </cell>
          <cell r="O294">
            <v>0</v>
          </cell>
          <cell r="P294">
            <v>1130.152</v>
          </cell>
          <cell r="Q294">
            <v>0</v>
          </cell>
        </row>
        <row r="295">
          <cell r="A295" t="str">
            <v>J.SAGAR</v>
          </cell>
          <cell r="B295" t="str">
            <v>88-89</v>
          </cell>
          <cell r="C295">
            <v>99</v>
          </cell>
          <cell r="D295">
            <v>385</v>
          </cell>
          <cell r="E295">
            <v>339</v>
          </cell>
          <cell r="F295">
            <v>88.051948051948045</v>
          </cell>
          <cell r="G295" t="str">
            <v xml:space="preserve"> </v>
          </cell>
          <cell r="H295">
            <v>0</v>
          </cell>
          <cell r="I295" t="str">
            <v xml:space="preserve"> </v>
          </cell>
          <cell r="J295" t="str">
            <v xml:space="preserve"> </v>
          </cell>
          <cell r="K295" t="str">
            <v xml:space="preserve"> </v>
          </cell>
          <cell r="L295" t="str">
            <v xml:space="preserve"> </v>
          </cell>
          <cell r="M295" t="str">
            <v xml:space="preserve"> </v>
          </cell>
          <cell r="N295" t="str">
            <v xml:space="preserve"> </v>
          </cell>
          <cell r="O295" t="str">
            <v xml:space="preserve"> </v>
          </cell>
          <cell r="P295" t="str">
            <v xml:space="preserve"> </v>
          </cell>
          <cell r="Q295" t="str">
            <v xml:space="preserve"> </v>
          </cell>
        </row>
        <row r="296">
          <cell r="B296" t="str">
            <v>89-90</v>
          </cell>
          <cell r="C296">
            <v>99</v>
          </cell>
          <cell r="D296">
            <v>385</v>
          </cell>
          <cell r="E296">
            <v>296.37</v>
          </cell>
          <cell r="F296">
            <v>76.98</v>
          </cell>
          <cell r="G296">
            <v>5</v>
          </cell>
          <cell r="H296">
            <v>1.77</v>
          </cell>
          <cell r="I296">
            <v>99</v>
          </cell>
          <cell r="J296" t="str">
            <v xml:space="preserve">    </v>
          </cell>
          <cell r="K296">
            <v>3.05</v>
          </cell>
          <cell r="L296">
            <v>3.05</v>
          </cell>
          <cell r="M296">
            <v>968.2</v>
          </cell>
          <cell r="N296">
            <v>979.9</v>
          </cell>
          <cell r="O296" t="str">
            <v>06.01.90</v>
          </cell>
          <cell r="P296">
            <v>968.1</v>
          </cell>
          <cell r="Q296" t="str">
            <v>31.03.90</v>
          </cell>
        </row>
        <row r="297">
          <cell r="B297" t="str">
            <v>90-91</v>
          </cell>
          <cell r="C297">
            <v>99</v>
          </cell>
          <cell r="D297">
            <v>340</v>
          </cell>
          <cell r="E297">
            <v>261.92</v>
          </cell>
          <cell r="F297">
            <v>77.040000000000006</v>
          </cell>
          <cell r="G297">
            <v>2.5</v>
          </cell>
          <cell r="H297">
            <v>0.95448992058643856</v>
          </cell>
          <cell r="I297">
            <v>99</v>
          </cell>
          <cell r="K297">
            <v>2.68</v>
          </cell>
          <cell r="L297">
            <v>2.68</v>
          </cell>
          <cell r="M297">
            <v>972.9</v>
          </cell>
          <cell r="N297">
            <v>978.9</v>
          </cell>
          <cell r="O297" t="str">
            <v>26.07.90</v>
          </cell>
          <cell r="P297">
            <v>953.5</v>
          </cell>
          <cell r="Q297" t="str">
            <v>28.06.90</v>
          </cell>
        </row>
        <row r="298">
          <cell r="B298" t="str">
            <v>91-92</v>
          </cell>
          <cell r="C298">
            <v>99</v>
          </cell>
          <cell r="D298">
            <v>340</v>
          </cell>
          <cell r="E298">
            <v>421.01</v>
          </cell>
          <cell r="F298">
            <v>123.83</v>
          </cell>
          <cell r="G298">
            <v>3.3</v>
          </cell>
          <cell r="H298">
            <v>0.78382936272297576</v>
          </cell>
          <cell r="I298">
            <v>100</v>
          </cell>
          <cell r="K298">
            <v>4.42</v>
          </cell>
          <cell r="L298">
            <v>4.42</v>
          </cell>
          <cell r="M298">
            <v>975.9</v>
          </cell>
          <cell r="N298">
            <v>979.6</v>
          </cell>
          <cell r="O298" t="str">
            <v>02.06.91</v>
          </cell>
          <cell r="P298">
            <v>970</v>
          </cell>
          <cell r="Q298" t="str">
            <v>22.07.91</v>
          </cell>
        </row>
        <row r="299">
          <cell r="B299" t="str">
            <v>92-93</v>
          </cell>
          <cell r="C299">
            <v>99</v>
          </cell>
          <cell r="D299">
            <v>300</v>
          </cell>
          <cell r="E299">
            <v>390.68</v>
          </cell>
          <cell r="F299">
            <v>130.22666666666666</v>
          </cell>
          <cell r="G299">
            <v>3.3</v>
          </cell>
          <cell r="H299">
            <v>0.8446810689054981</v>
          </cell>
          <cell r="I299">
            <v>100</v>
          </cell>
          <cell r="K299">
            <v>3.59</v>
          </cell>
          <cell r="L299">
            <v>3.59</v>
          </cell>
          <cell r="M299">
            <v>975.5</v>
          </cell>
          <cell r="N299">
            <v>979.4</v>
          </cell>
          <cell r="O299" t="str">
            <v>19.06.92</v>
          </cell>
          <cell r="P299">
            <v>970</v>
          </cell>
          <cell r="Q299" t="str">
            <v>06.12.92</v>
          </cell>
        </row>
        <row r="300">
          <cell r="B300" t="str">
            <v>93-94</v>
          </cell>
          <cell r="C300">
            <v>99</v>
          </cell>
          <cell r="D300">
            <v>385</v>
          </cell>
          <cell r="E300">
            <v>322.71699999999998</v>
          </cell>
          <cell r="F300">
            <v>83.822597402597395</v>
          </cell>
          <cell r="G300">
            <v>5.0999999999999996</v>
          </cell>
          <cell r="H300">
            <v>1.5803319936662772</v>
          </cell>
          <cell r="I300">
            <v>99</v>
          </cell>
          <cell r="K300">
            <v>3.58</v>
          </cell>
          <cell r="L300">
            <v>3.58</v>
          </cell>
          <cell r="M300">
            <v>971.5</v>
          </cell>
          <cell r="N300">
            <v>979.5</v>
          </cell>
          <cell r="O300" t="str">
            <v>06.03.93</v>
          </cell>
          <cell r="P300">
            <v>970</v>
          </cell>
          <cell r="Q300" t="str">
            <v>13.08.93</v>
          </cell>
        </row>
        <row r="301">
          <cell r="B301" t="str">
            <v>94-95</v>
          </cell>
          <cell r="C301">
            <v>99</v>
          </cell>
          <cell r="D301">
            <v>315</v>
          </cell>
          <cell r="E301">
            <v>444.5</v>
          </cell>
          <cell r="F301">
            <v>141.11111111111111</v>
          </cell>
          <cell r="G301">
            <v>3.3</v>
          </cell>
          <cell r="H301">
            <v>0.74240719910011244</v>
          </cell>
          <cell r="I301">
            <v>99</v>
          </cell>
          <cell r="M301">
            <v>971.7</v>
          </cell>
          <cell r="N301">
            <v>979.9</v>
          </cell>
          <cell r="O301" t="str">
            <v>27.03.95</v>
          </cell>
          <cell r="P301">
            <v>970.4</v>
          </cell>
          <cell r="Q301" t="str">
            <v>12.06.94</v>
          </cell>
        </row>
        <row r="302">
          <cell r="B302" t="str">
            <v>95-96</v>
          </cell>
          <cell r="C302">
            <v>99</v>
          </cell>
          <cell r="D302">
            <v>300</v>
          </cell>
          <cell r="E302">
            <v>444.2</v>
          </cell>
          <cell r="F302">
            <v>148.06666666666666</v>
          </cell>
          <cell r="G302">
            <v>4.9000000000000004</v>
          </cell>
          <cell r="H302">
            <v>1.1031067086897794</v>
          </cell>
          <cell r="I302">
            <v>99</v>
          </cell>
          <cell r="K302">
            <v>4.5587695133149682</v>
          </cell>
          <cell r="L302">
            <v>4.5587695133149682</v>
          </cell>
          <cell r="M302">
            <v>970.5</v>
          </cell>
          <cell r="N302">
            <v>978.8</v>
          </cell>
          <cell r="O302" t="str">
            <v>28.07.95</v>
          </cell>
          <cell r="P302">
            <v>970.7</v>
          </cell>
          <cell r="Q302" t="str">
            <v>31.03.96</v>
          </cell>
        </row>
        <row r="303">
          <cell r="B303" t="str">
            <v>96-97</v>
          </cell>
          <cell r="C303">
            <v>99</v>
          </cell>
          <cell r="D303">
            <v>300</v>
          </cell>
          <cell r="E303">
            <v>481.4</v>
          </cell>
          <cell r="F303">
            <v>160.46666666666667</v>
          </cell>
          <cell r="G303">
            <v>4.0999999999999996</v>
          </cell>
          <cell r="H303">
            <v>0.85168259243872035</v>
          </cell>
          <cell r="I303">
            <v>99</v>
          </cell>
          <cell r="K303">
            <v>4.9000000000000004</v>
          </cell>
          <cell r="L303">
            <v>4.9000000000000004</v>
          </cell>
          <cell r="M303">
            <v>971.1</v>
          </cell>
          <cell r="N303">
            <v>979.6</v>
          </cell>
          <cell r="O303" t="str">
            <v>18.09.96</v>
          </cell>
          <cell r="P303">
            <v>970.5</v>
          </cell>
          <cell r="Q303" t="str">
            <v>01.04.96</v>
          </cell>
        </row>
        <row r="304">
          <cell r="B304" t="str">
            <v>97-98</v>
          </cell>
          <cell r="C304">
            <v>99</v>
          </cell>
          <cell r="D304">
            <v>300</v>
          </cell>
          <cell r="E304">
            <v>382.55</v>
          </cell>
          <cell r="F304">
            <v>127.51666666666667</v>
          </cell>
          <cell r="G304">
            <v>4.8120000000000003</v>
          </cell>
          <cell r="H304">
            <v>1.2578747876094629</v>
          </cell>
          <cell r="I304">
            <v>99</v>
          </cell>
          <cell r="K304">
            <v>4.01</v>
          </cell>
          <cell r="M304">
            <v>973.5</v>
          </cell>
          <cell r="N304">
            <v>978</v>
          </cell>
          <cell r="O304" t="str">
            <v>03.04.97</v>
          </cell>
          <cell r="P304">
            <v>970</v>
          </cell>
          <cell r="Q304" t="str">
            <v>17.12.97</v>
          </cell>
        </row>
        <row r="305">
          <cell r="B305" t="str">
            <v>98-99</v>
          </cell>
          <cell r="C305">
            <v>99</v>
          </cell>
          <cell r="D305">
            <v>330</v>
          </cell>
          <cell r="E305">
            <v>392.8</v>
          </cell>
          <cell r="F305">
            <v>119.03030303030303</v>
          </cell>
          <cell r="G305">
            <v>5.2</v>
          </cell>
          <cell r="H305">
            <v>1.3238289205702647</v>
          </cell>
          <cell r="I305">
            <v>99</v>
          </cell>
          <cell r="J305">
            <v>0</v>
          </cell>
          <cell r="K305">
            <v>3.9</v>
          </cell>
          <cell r="M305">
            <v>978.8</v>
          </cell>
          <cell r="N305">
            <v>979.4</v>
          </cell>
          <cell r="O305" t="str">
            <v>22.05.98</v>
          </cell>
          <cell r="P305">
            <v>970.2</v>
          </cell>
          <cell r="Q305" t="str">
            <v>29.08.98</v>
          </cell>
        </row>
        <row r="306">
          <cell r="B306" t="str">
            <v>99-00</v>
          </cell>
          <cell r="C306">
            <v>99</v>
          </cell>
          <cell r="D306">
            <v>330</v>
          </cell>
          <cell r="E306">
            <v>361.4</v>
          </cell>
          <cell r="F306">
            <v>109.5</v>
          </cell>
          <cell r="G306">
            <v>4.4000000000000004</v>
          </cell>
          <cell r="H306">
            <v>1.2</v>
          </cell>
          <cell r="I306">
            <v>99</v>
          </cell>
          <cell r="K306" t="str">
            <v xml:space="preserve"> </v>
          </cell>
          <cell r="M306">
            <v>979.2</v>
          </cell>
          <cell r="N306">
            <v>979.99</v>
          </cell>
          <cell r="O306" t="str">
            <v xml:space="preserve"> </v>
          </cell>
          <cell r="P306">
            <v>972.4</v>
          </cell>
        </row>
        <row r="307">
          <cell r="B307" t="str">
            <v>00-01</v>
          </cell>
          <cell r="C307">
            <v>99</v>
          </cell>
          <cell r="D307">
            <v>300</v>
          </cell>
          <cell r="E307">
            <v>140.33000000000001</v>
          </cell>
          <cell r="F307">
            <v>46.78</v>
          </cell>
          <cell r="G307">
            <v>3.01</v>
          </cell>
          <cell r="H307">
            <v>2.14</v>
          </cell>
          <cell r="I307">
            <v>99</v>
          </cell>
          <cell r="M307">
            <v>976.7</v>
          </cell>
        </row>
        <row r="308">
          <cell r="A308" t="str">
            <v>Average last 5 years</v>
          </cell>
          <cell r="D308">
            <v>312</v>
          </cell>
          <cell r="E308">
            <v>412.46999999999997</v>
          </cell>
          <cell r="F308">
            <v>132.9160606060606</v>
          </cell>
          <cell r="G308">
            <v>4.6823999999999995</v>
          </cell>
          <cell r="H308">
            <v>1.1472986018616456</v>
          </cell>
          <cell r="I308">
            <v>99</v>
          </cell>
          <cell r="J308">
            <v>0</v>
          </cell>
          <cell r="K308">
            <v>3.473753902662994</v>
          </cell>
          <cell r="L308">
            <v>1.8917539026629939</v>
          </cell>
          <cell r="M308">
            <v>974.61999999999989</v>
          </cell>
          <cell r="N308">
            <v>979.14</v>
          </cell>
          <cell r="O308">
            <v>0</v>
          </cell>
          <cell r="P308">
            <v>970.36</v>
          </cell>
          <cell r="Q308">
            <v>0</v>
          </cell>
        </row>
        <row r="309">
          <cell r="A309" t="str">
            <v>STATE  LOAD  DESPATCH  CENTRE  M.P.E.B.  JABALPUR</v>
          </cell>
        </row>
        <row r="310">
          <cell r="A310" t="str">
            <v>CHAMBAL COMPLEX</v>
          </cell>
        </row>
        <row r="311">
          <cell r="A311" t="str">
            <v>STATION NAME</v>
          </cell>
          <cell r="B311" t="str">
            <v>YEAR</v>
          </cell>
          <cell r="C311" t="str">
            <v>CAPACITY</v>
          </cell>
          <cell r="D311" t="str">
            <v>TARGET</v>
          </cell>
          <cell r="E311" t="str">
            <v>ACTUAL GENE.</v>
          </cell>
          <cell r="F311" t="str">
            <v>ACHIEVE-MENT</v>
          </cell>
          <cell r="G311" t="str">
            <v>AUXILIARY CONSUMPTION</v>
          </cell>
          <cell r="I311" t="str">
            <v>MAXIMUM DEMAND</v>
          </cell>
          <cell r="J311" t="str">
            <v>WATER INFLOW</v>
          </cell>
          <cell r="K311" t="str">
            <v>WATER CONSUMED</v>
          </cell>
          <cell r="L311" t="str">
            <v>WATER CONSUMED</v>
          </cell>
          <cell r="M311" t="str">
            <v>LEVEL AT THE END</v>
          </cell>
          <cell r="N311" t="str">
            <v>MAXIMUM LEVEL</v>
          </cell>
          <cell r="P311" t="str">
            <v>MINIMUM LEVEL</v>
          </cell>
        </row>
        <row r="312">
          <cell r="C312" t="str">
            <v>MW</v>
          </cell>
          <cell r="D312" t="str">
            <v>MKwh</v>
          </cell>
          <cell r="E312" t="str">
            <v>MKwh</v>
          </cell>
          <cell r="F312" t="str">
            <v>%</v>
          </cell>
          <cell r="G312" t="str">
            <v>MKwh</v>
          </cell>
          <cell r="H312" t="str">
            <v>%</v>
          </cell>
          <cell r="I312" t="str">
            <v>MW</v>
          </cell>
          <cell r="J312" t="str">
            <v>MAFT</v>
          </cell>
          <cell r="K312" t="str">
            <v>MCM</v>
          </cell>
          <cell r="L312" t="str">
            <v>MCM</v>
          </cell>
          <cell r="M312" t="str">
            <v>FT / M</v>
          </cell>
          <cell r="N312" t="str">
            <v>FT / M</v>
          </cell>
          <cell r="O312" t="str">
            <v>DATE</v>
          </cell>
          <cell r="P312" t="str">
            <v>FT / M</v>
          </cell>
          <cell r="Q312" t="str">
            <v>DATE</v>
          </cell>
        </row>
        <row r="313">
          <cell r="A313" t="str">
            <v>CHAMBAL</v>
          </cell>
          <cell r="B313" t="str">
            <v>88-89</v>
          </cell>
          <cell r="C313">
            <v>386</v>
          </cell>
          <cell r="D313">
            <v>1300</v>
          </cell>
          <cell r="E313">
            <v>1155</v>
          </cell>
          <cell r="F313">
            <v>88.84615384615384</v>
          </cell>
          <cell r="G313">
            <v>0</v>
          </cell>
          <cell r="H313">
            <v>0</v>
          </cell>
        </row>
        <row r="314">
          <cell r="B314" t="str">
            <v>89-90</v>
          </cell>
          <cell r="C314">
            <v>386</v>
          </cell>
          <cell r="D314">
            <v>1300</v>
          </cell>
          <cell r="E314">
            <v>906.51</v>
          </cell>
          <cell r="F314">
            <v>69.731538461538463</v>
          </cell>
          <cell r="G314">
            <v>12</v>
          </cell>
          <cell r="H314">
            <v>1.3237581493861073</v>
          </cell>
        </row>
        <row r="315">
          <cell r="B315" t="str">
            <v>90-91</v>
          </cell>
          <cell r="C315">
            <v>386</v>
          </cell>
          <cell r="D315">
            <v>1150</v>
          </cell>
          <cell r="E315">
            <v>917.59999999999991</v>
          </cell>
          <cell r="F315">
            <v>79.79130434782607</v>
          </cell>
          <cell r="G315">
            <v>5</v>
          </cell>
          <cell r="H315">
            <v>0.54489973844812556</v>
          </cell>
        </row>
        <row r="316">
          <cell r="B316" t="str">
            <v>91-92</v>
          </cell>
          <cell r="C316">
            <v>386</v>
          </cell>
          <cell r="D316">
            <v>1150</v>
          </cell>
          <cell r="E316">
            <v>1562.3300000000002</v>
          </cell>
          <cell r="F316">
            <v>135.85478260869567</v>
          </cell>
          <cell r="G316">
            <v>8.6</v>
          </cell>
          <cell r="H316">
            <v>0.5504598900360359</v>
          </cell>
        </row>
        <row r="317">
          <cell r="B317" t="str">
            <v>92-93</v>
          </cell>
          <cell r="C317">
            <v>386</v>
          </cell>
          <cell r="D317">
            <v>1150</v>
          </cell>
          <cell r="E317">
            <v>1239.3900000000001</v>
          </cell>
          <cell r="F317">
            <v>107.77304347826089</v>
          </cell>
          <cell r="G317">
            <v>8.3999999999999986</v>
          </cell>
          <cell r="H317">
            <v>0.67775276547333752</v>
          </cell>
          <cell r="I317" t="str">
            <v xml:space="preserve"> </v>
          </cell>
          <cell r="K317" t="str">
            <v xml:space="preserve"> </v>
          </cell>
          <cell r="L317" t="str">
            <v xml:space="preserve"> </v>
          </cell>
          <cell r="M317" t="str">
            <v xml:space="preserve"> </v>
          </cell>
        </row>
        <row r="318">
          <cell r="B318" t="str">
            <v>93-94</v>
          </cell>
          <cell r="C318">
            <v>386</v>
          </cell>
          <cell r="D318">
            <v>1500</v>
          </cell>
          <cell r="E318">
            <v>1032.2988</v>
          </cell>
          <cell r="F318">
            <v>68.819919999999996</v>
          </cell>
          <cell r="G318">
            <v>14.78</v>
          </cell>
          <cell r="H318">
            <v>1.4317559993288764</v>
          </cell>
          <cell r="I318" t="str">
            <v xml:space="preserve"> </v>
          </cell>
          <cell r="K318" t="str">
            <v xml:space="preserve"> </v>
          </cell>
          <cell r="L318" t="str">
            <v xml:space="preserve"> </v>
          </cell>
          <cell r="M318" t="str">
            <v xml:space="preserve"> </v>
          </cell>
        </row>
        <row r="319">
          <cell r="B319" t="str">
            <v>94-95</v>
          </cell>
          <cell r="C319">
            <v>386</v>
          </cell>
          <cell r="D319">
            <v>1200</v>
          </cell>
          <cell r="E319">
            <v>1404.6</v>
          </cell>
          <cell r="F319">
            <v>117.05</v>
          </cell>
          <cell r="G319">
            <v>12.2</v>
          </cell>
          <cell r="H319">
            <v>0.86857468318382458</v>
          </cell>
          <cell r="I319" t="str">
            <v xml:space="preserve"> </v>
          </cell>
          <cell r="K319" t="str">
            <v xml:space="preserve"> </v>
          </cell>
          <cell r="L319" t="str">
            <v xml:space="preserve"> </v>
          </cell>
          <cell r="M319" t="str">
            <v xml:space="preserve"> </v>
          </cell>
        </row>
        <row r="320">
          <cell r="B320" t="str">
            <v>95-96</v>
          </cell>
          <cell r="C320">
            <v>386</v>
          </cell>
          <cell r="D320">
            <v>1060</v>
          </cell>
          <cell r="E320">
            <v>1642.3</v>
          </cell>
          <cell r="F320">
            <v>154.93396226415095</v>
          </cell>
          <cell r="G320">
            <v>14.200000000000001</v>
          </cell>
          <cell r="H320">
            <v>0.8646410521829142</v>
          </cell>
          <cell r="I320" t="str">
            <v xml:space="preserve"> </v>
          </cell>
          <cell r="K320" t="str">
            <v xml:space="preserve"> </v>
          </cell>
          <cell r="L320" t="str">
            <v xml:space="preserve"> </v>
          </cell>
          <cell r="M320" t="str">
            <v xml:space="preserve"> </v>
          </cell>
        </row>
        <row r="321">
          <cell r="B321" t="str">
            <v>96-97</v>
          </cell>
          <cell r="C321">
            <v>386</v>
          </cell>
          <cell r="D321">
            <v>1160</v>
          </cell>
          <cell r="E321">
            <v>1739.5</v>
          </cell>
          <cell r="F321">
            <v>149.95689655172413</v>
          </cell>
          <cell r="G321">
            <v>10.5</v>
          </cell>
          <cell r="H321">
            <v>0.60362173038229372</v>
          </cell>
          <cell r="I321" t="str">
            <v xml:space="preserve"> </v>
          </cell>
          <cell r="K321" t="str">
            <v xml:space="preserve"> </v>
          </cell>
          <cell r="L321" t="str">
            <v xml:space="preserve"> </v>
          </cell>
          <cell r="M321" t="str">
            <v xml:space="preserve"> </v>
          </cell>
        </row>
        <row r="322">
          <cell r="B322" t="str">
            <v>97-98</v>
          </cell>
          <cell r="C322">
            <v>386</v>
          </cell>
          <cell r="D322">
            <v>1160</v>
          </cell>
          <cell r="E322">
            <v>1362.57</v>
          </cell>
          <cell r="F322">
            <v>117.46293103448276</v>
          </cell>
          <cell r="G322">
            <v>11.581</v>
          </cell>
          <cell r="H322">
            <v>0.84993798483747618</v>
          </cell>
          <cell r="I322" t="str">
            <v xml:space="preserve"> </v>
          </cell>
          <cell r="K322" t="str">
            <v xml:space="preserve"> </v>
          </cell>
          <cell r="L322" t="str">
            <v xml:space="preserve"> </v>
          </cell>
          <cell r="M322" t="str">
            <v xml:space="preserve"> </v>
          </cell>
        </row>
        <row r="323">
          <cell r="B323" t="str">
            <v>98-99</v>
          </cell>
          <cell r="C323">
            <v>386</v>
          </cell>
          <cell r="D323">
            <v>1300</v>
          </cell>
          <cell r="E323">
            <v>1486.3999999999999</v>
          </cell>
          <cell r="F323">
            <v>114.33846153846154</v>
          </cell>
          <cell r="G323">
            <v>13.2</v>
          </cell>
          <cell r="H323">
            <v>0.88805166846071049</v>
          </cell>
          <cell r="I323" t="str">
            <v xml:space="preserve"> </v>
          </cell>
          <cell r="K323" t="str">
            <v xml:space="preserve"> </v>
          </cell>
          <cell r="L323" t="str">
            <v xml:space="preserve"> </v>
          </cell>
          <cell r="M323" t="str">
            <v xml:space="preserve"> </v>
          </cell>
        </row>
        <row r="324">
          <cell r="B324" t="str">
            <v>99-00</v>
          </cell>
          <cell r="C324">
            <v>386</v>
          </cell>
          <cell r="D324">
            <v>1300</v>
          </cell>
          <cell r="E324">
            <v>1185.5</v>
          </cell>
          <cell r="F324">
            <v>91.192307692307693</v>
          </cell>
          <cell r="G324">
            <v>12</v>
          </cell>
          <cell r="H324">
            <v>1.0122311261071277</v>
          </cell>
        </row>
        <row r="325">
          <cell r="B325" t="str">
            <v>00-01</v>
          </cell>
          <cell r="C325">
            <v>386</v>
          </cell>
          <cell r="D325">
            <v>1200</v>
          </cell>
          <cell r="E325">
            <v>427.45</v>
          </cell>
          <cell r="F325">
            <v>35.619999999999997</v>
          </cell>
          <cell r="G325">
            <v>8.66</v>
          </cell>
          <cell r="H325">
            <v>2.0299999999999998</v>
          </cell>
        </row>
        <row r="326">
          <cell r="A326" t="str">
            <v>Average last 5 years</v>
          </cell>
          <cell r="D326">
            <v>1196</v>
          </cell>
          <cell r="E326">
            <v>1483.2539999999999</v>
          </cell>
          <cell r="F326">
            <v>125.57691181622542</v>
          </cell>
          <cell r="G326">
            <v>12.296200000000002</v>
          </cell>
          <cell r="H326">
            <v>0.84369671239410449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M.P.CHAMBAL</v>
          </cell>
          <cell r="B327" t="str">
            <v>88-89</v>
          </cell>
          <cell r="C327">
            <v>193</v>
          </cell>
          <cell r="D327">
            <v>650</v>
          </cell>
          <cell r="E327">
            <v>577.5</v>
          </cell>
          <cell r="F327">
            <v>88.84615384615384</v>
          </cell>
          <cell r="G327">
            <v>0</v>
          </cell>
          <cell r="H327">
            <v>0</v>
          </cell>
        </row>
        <row r="328">
          <cell r="B328" t="str">
            <v>89-90</v>
          </cell>
          <cell r="C328">
            <v>193</v>
          </cell>
          <cell r="D328">
            <v>650</v>
          </cell>
          <cell r="E328">
            <v>453.255</v>
          </cell>
          <cell r="F328">
            <v>69.731538461538463</v>
          </cell>
          <cell r="G328">
            <v>6</v>
          </cell>
          <cell r="H328">
            <v>1.3237581493861073</v>
          </cell>
        </row>
        <row r="329">
          <cell r="B329" t="str">
            <v>90-91</v>
          </cell>
          <cell r="C329">
            <v>193</v>
          </cell>
          <cell r="D329">
            <v>575</v>
          </cell>
          <cell r="E329">
            <v>458.79999999999995</v>
          </cell>
          <cell r="F329">
            <v>79.79130434782607</v>
          </cell>
          <cell r="G329">
            <v>2.5</v>
          </cell>
          <cell r="H329">
            <v>0.54489973844812556</v>
          </cell>
        </row>
        <row r="330">
          <cell r="B330" t="str">
            <v>91-92</v>
          </cell>
          <cell r="C330">
            <v>193</v>
          </cell>
          <cell r="D330">
            <v>575</v>
          </cell>
          <cell r="E330">
            <v>781.16500000000008</v>
          </cell>
          <cell r="F330">
            <v>135.85478260869567</v>
          </cell>
          <cell r="G330">
            <v>4.3</v>
          </cell>
          <cell r="H330">
            <v>0.5504598900360359</v>
          </cell>
        </row>
        <row r="331">
          <cell r="B331" t="str">
            <v>92-93</v>
          </cell>
          <cell r="C331">
            <v>193</v>
          </cell>
          <cell r="D331">
            <v>575</v>
          </cell>
          <cell r="E331">
            <v>619.69500000000005</v>
          </cell>
          <cell r="F331">
            <v>107.77304347826089</v>
          </cell>
          <cell r="G331">
            <v>4.1999999999999993</v>
          </cell>
          <cell r="H331">
            <v>0.67775276547333752</v>
          </cell>
        </row>
        <row r="332">
          <cell r="B332" t="str">
            <v>93-94</v>
          </cell>
          <cell r="C332">
            <v>193</v>
          </cell>
          <cell r="D332">
            <v>750</v>
          </cell>
          <cell r="E332">
            <v>516.14940000000001</v>
          </cell>
          <cell r="F332">
            <v>68.819919999999996</v>
          </cell>
          <cell r="G332">
            <v>7.39</v>
          </cell>
          <cell r="H332">
            <v>1.4317559993288764</v>
          </cell>
          <cell r="I332" t="str">
            <v xml:space="preserve"> </v>
          </cell>
          <cell r="K332" t="str">
            <v xml:space="preserve"> </v>
          </cell>
          <cell r="L332" t="str">
            <v xml:space="preserve"> </v>
          </cell>
          <cell r="M332" t="str">
            <v xml:space="preserve"> </v>
          </cell>
        </row>
        <row r="333">
          <cell r="B333" t="str">
            <v>94-95</v>
          </cell>
          <cell r="C333">
            <v>193</v>
          </cell>
          <cell r="D333">
            <v>600</v>
          </cell>
          <cell r="E333">
            <v>702.3</v>
          </cell>
          <cell r="F333">
            <v>117.05</v>
          </cell>
          <cell r="G333">
            <v>6.1</v>
          </cell>
          <cell r="H333">
            <v>0.86857468318382458</v>
          </cell>
          <cell r="I333" t="str">
            <v xml:space="preserve"> </v>
          </cell>
          <cell r="K333" t="str">
            <v xml:space="preserve"> </v>
          </cell>
          <cell r="L333" t="str">
            <v xml:space="preserve"> </v>
          </cell>
          <cell r="M333" t="str">
            <v xml:space="preserve"> </v>
          </cell>
        </row>
        <row r="334">
          <cell r="B334" t="str">
            <v>95-96</v>
          </cell>
          <cell r="C334">
            <v>193</v>
          </cell>
          <cell r="D334">
            <v>530</v>
          </cell>
          <cell r="E334">
            <v>821.15</v>
          </cell>
          <cell r="F334">
            <v>154.93396226415095</v>
          </cell>
          <cell r="G334">
            <v>7.1000000000000005</v>
          </cell>
          <cell r="H334">
            <v>0.8646410521829142</v>
          </cell>
        </row>
        <row r="335">
          <cell r="B335" t="str">
            <v>96-97</v>
          </cell>
          <cell r="C335">
            <v>193</v>
          </cell>
          <cell r="D335">
            <v>580</v>
          </cell>
          <cell r="E335">
            <v>869.75</v>
          </cell>
          <cell r="F335">
            <v>149.95689655172413</v>
          </cell>
          <cell r="G335">
            <v>5.25</v>
          </cell>
          <cell r="H335">
            <v>0.60362173038229372</v>
          </cell>
        </row>
        <row r="336">
          <cell r="B336" t="str">
            <v>97-98</v>
          </cell>
          <cell r="C336">
            <v>193</v>
          </cell>
          <cell r="D336">
            <v>580</v>
          </cell>
          <cell r="E336">
            <v>681.28499999999997</v>
          </cell>
          <cell r="F336">
            <v>117.46293103448276</v>
          </cell>
          <cell r="G336">
            <v>5.7904999999999998</v>
          </cell>
          <cell r="H336">
            <v>0.84993798483747618</v>
          </cell>
        </row>
        <row r="337">
          <cell r="B337" t="str">
            <v>98-99</v>
          </cell>
          <cell r="C337">
            <v>193</v>
          </cell>
          <cell r="D337">
            <v>650</v>
          </cell>
          <cell r="E337">
            <v>743.19999999999993</v>
          </cell>
          <cell r="F337">
            <v>114.33846153846154</v>
          </cell>
          <cell r="G337">
            <v>6.6</v>
          </cell>
          <cell r="H337">
            <v>0.88805166846071049</v>
          </cell>
        </row>
        <row r="338">
          <cell r="B338" t="str">
            <v>99-00</v>
          </cell>
          <cell r="C338">
            <v>193</v>
          </cell>
          <cell r="D338">
            <v>650</v>
          </cell>
          <cell r="E338">
            <v>592.75</v>
          </cell>
          <cell r="F338">
            <v>91.192307692307693</v>
          </cell>
          <cell r="G338">
            <v>6</v>
          </cell>
          <cell r="H338">
            <v>1.0122311261071277</v>
          </cell>
        </row>
        <row r="339">
          <cell r="B339" t="str">
            <v>00-01</v>
          </cell>
          <cell r="C339">
            <v>193</v>
          </cell>
          <cell r="D339">
            <v>600</v>
          </cell>
          <cell r="E339">
            <v>213.72</v>
          </cell>
          <cell r="F339">
            <v>35.619999999999997</v>
          </cell>
          <cell r="G339">
            <v>4.33</v>
          </cell>
          <cell r="H339">
            <v>2.0299999999999998</v>
          </cell>
        </row>
        <row r="340">
          <cell r="A340" t="str">
            <v>Average last 5 years</v>
          </cell>
          <cell r="D340">
            <v>598</v>
          </cell>
          <cell r="E340">
            <v>741.62699999999995</v>
          </cell>
          <cell r="F340">
            <v>125.57691181622542</v>
          </cell>
          <cell r="G340">
            <v>6.1481000000000012</v>
          </cell>
          <cell r="H340">
            <v>0.84369671239410449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PENCH</v>
          </cell>
          <cell r="B341" t="str">
            <v>88-89</v>
          </cell>
          <cell r="C341">
            <v>160</v>
          </cell>
          <cell r="D341">
            <v>240</v>
          </cell>
          <cell r="E341">
            <v>248</v>
          </cell>
          <cell r="F341">
            <v>103.33333333333333</v>
          </cell>
          <cell r="G341" t="str">
            <v xml:space="preserve"> </v>
          </cell>
          <cell r="H341">
            <v>0</v>
          </cell>
          <cell r="I341" t="str">
            <v xml:space="preserve"> </v>
          </cell>
          <cell r="J341" t="str">
            <v xml:space="preserve"> </v>
          </cell>
          <cell r="K341" t="str">
            <v xml:space="preserve"> </v>
          </cell>
          <cell r="L341" t="str">
            <v xml:space="preserve"> </v>
          </cell>
          <cell r="M341" t="str">
            <v xml:space="preserve"> </v>
          </cell>
          <cell r="N341" t="str">
            <v xml:space="preserve"> </v>
          </cell>
          <cell r="O341" t="str">
            <v xml:space="preserve"> </v>
          </cell>
          <cell r="P341" t="str">
            <v xml:space="preserve"> </v>
          </cell>
          <cell r="Q341" t="str">
            <v xml:space="preserve"> </v>
          </cell>
        </row>
        <row r="342">
          <cell r="B342" t="str">
            <v>89-90</v>
          </cell>
          <cell r="C342">
            <v>160</v>
          </cell>
          <cell r="D342">
            <v>240</v>
          </cell>
          <cell r="E342">
            <v>212.32</v>
          </cell>
          <cell r="F342">
            <v>88.46</v>
          </cell>
          <cell r="G342">
            <v>0.2</v>
          </cell>
          <cell r="H342">
            <v>0.08</v>
          </cell>
          <cell r="I342">
            <v>160</v>
          </cell>
          <cell r="J342">
            <v>306</v>
          </cell>
          <cell r="M342">
            <v>464.6</v>
          </cell>
          <cell r="N342">
            <v>478.73</v>
          </cell>
          <cell r="O342" t="str">
            <v>13.09.89</v>
          </cell>
          <cell r="P342">
            <v>463.3</v>
          </cell>
          <cell r="Q342" t="str">
            <v>28.06.89</v>
          </cell>
        </row>
        <row r="343">
          <cell r="B343" t="str">
            <v>90-91</v>
          </cell>
          <cell r="C343">
            <v>160</v>
          </cell>
          <cell r="D343">
            <v>390</v>
          </cell>
          <cell r="E343">
            <v>340.8</v>
          </cell>
          <cell r="F343">
            <v>87.384615384615387</v>
          </cell>
          <cell r="G343">
            <v>0.2</v>
          </cell>
          <cell r="H343">
            <v>5.8685446009389672E-2</v>
          </cell>
          <cell r="I343">
            <v>160</v>
          </cell>
          <cell r="J343">
            <v>1432</v>
          </cell>
          <cell r="K343">
            <v>984.66</v>
          </cell>
          <cell r="L343">
            <v>984.66</v>
          </cell>
          <cell r="M343">
            <v>477.76</v>
          </cell>
          <cell r="N343">
            <v>488.35</v>
          </cell>
          <cell r="O343" t="str">
            <v>13.10.90</v>
          </cell>
          <cell r="P343">
            <v>462.1</v>
          </cell>
          <cell r="Q343" t="str">
            <v>01.06.90</v>
          </cell>
        </row>
        <row r="344">
          <cell r="B344" t="str">
            <v>91-92</v>
          </cell>
          <cell r="C344">
            <v>160</v>
          </cell>
          <cell r="D344">
            <v>390</v>
          </cell>
          <cell r="E344">
            <v>286.27999999999997</v>
          </cell>
          <cell r="F344">
            <v>73.405128205128193</v>
          </cell>
          <cell r="G344">
            <v>0.2</v>
          </cell>
          <cell r="H344">
            <v>6.9861673885706313E-2</v>
          </cell>
          <cell r="I344">
            <v>150</v>
          </cell>
          <cell r="J344">
            <v>678</v>
          </cell>
          <cell r="K344">
            <v>874.4</v>
          </cell>
          <cell r="L344">
            <v>874.4</v>
          </cell>
          <cell r="M344">
            <v>464.42</v>
          </cell>
          <cell r="N344">
            <v>484.14</v>
          </cell>
          <cell r="O344" t="str">
            <v>14.09.91</v>
          </cell>
          <cell r="P344">
            <v>464.51</v>
          </cell>
          <cell r="Q344" t="str">
            <v>31.03.92</v>
          </cell>
        </row>
        <row r="345">
          <cell r="B345" t="str">
            <v>92-93</v>
          </cell>
          <cell r="C345">
            <v>160</v>
          </cell>
          <cell r="D345">
            <v>320</v>
          </cell>
          <cell r="E345">
            <v>273.24</v>
          </cell>
          <cell r="F345">
            <v>85.387500000000003</v>
          </cell>
          <cell r="G345">
            <v>0.3</v>
          </cell>
          <cell r="H345">
            <v>0.10979358805445762</v>
          </cell>
          <cell r="I345">
            <v>160</v>
          </cell>
          <cell r="J345">
            <v>1056</v>
          </cell>
          <cell r="K345">
            <v>659.9</v>
          </cell>
          <cell r="L345">
            <v>659.9</v>
          </cell>
          <cell r="M345">
            <v>474.9</v>
          </cell>
          <cell r="N345">
            <v>487.91</v>
          </cell>
          <cell r="O345" t="str">
            <v>15.09.92</v>
          </cell>
          <cell r="P345">
            <v>453.92</v>
          </cell>
          <cell r="Q345" t="str">
            <v>19.06.92</v>
          </cell>
        </row>
        <row r="346">
          <cell r="B346" t="str">
            <v>93-94</v>
          </cell>
          <cell r="C346">
            <v>160</v>
          </cell>
          <cell r="D346">
            <v>390</v>
          </cell>
          <cell r="E346">
            <v>400.93799999999999</v>
          </cell>
          <cell r="F346">
            <v>102.80461538461537</v>
          </cell>
          <cell r="G346">
            <v>0.5</v>
          </cell>
          <cell r="H346">
            <v>0.12470756076999437</v>
          </cell>
          <cell r="I346">
            <v>82</v>
          </cell>
          <cell r="J346">
            <v>1993</v>
          </cell>
          <cell r="K346">
            <v>1096.8499999999999</v>
          </cell>
          <cell r="L346">
            <v>1096.8499999999999</v>
          </cell>
          <cell r="M346">
            <v>483.64</v>
          </cell>
          <cell r="N346">
            <v>490.18</v>
          </cell>
          <cell r="O346" t="str">
            <v>27.09.94</v>
          </cell>
          <cell r="P346">
            <v>468.34</v>
          </cell>
          <cell r="Q346" t="str">
            <v>15.06.93</v>
          </cell>
        </row>
        <row r="347">
          <cell r="B347" t="str">
            <v>94-95</v>
          </cell>
          <cell r="C347">
            <v>160</v>
          </cell>
          <cell r="D347">
            <v>450</v>
          </cell>
          <cell r="E347">
            <v>609.79999999999995</v>
          </cell>
          <cell r="F347">
            <v>135.51111111111109</v>
          </cell>
          <cell r="G347">
            <v>1.6766179999999999</v>
          </cell>
          <cell r="H347">
            <v>0.27494555591997377</v>
          </cell>
          <cell r="I347">
            <v>160</v>
          </cell>
          <cell r="J347">
            <v>3286</v>
          </cell>
          <cell r="K347">
            <v>1773.508</v>
          </cell>
          <cell r="L347">
            <v>1773.508</v>
          </cell>
          <cell r="M347">
            <v>476.6</v>
          </cell>
          <cell r="N347">
            <v>490.43</v>
          </cell>
          <cell r="O347" t="str">
            <v>06.09.94</v>
          </cell>
          <cell r="P347">
            <v>474.65</v>
          </cell>
          <cell r="Q347" t="str">
            <v>30.06.94</v>
          </cell>
        </row>
        <row r="348">
          <cell r="B348" t="str">
            <v>95-96</v>
          </cell>
          <cell r="C348">
            <v>160</v>
          </cell>
          <cell r="D348">
            <v>450</v>
          </cell>
          <cell r="E348">
            <v>409.3</v>
          </cell>
          <cell r="F348">
            <v>90.955555555555549</v>
          </cell>
          <cell r="G348">
            <v>1.2</v>
          </cell>
          <cell r="H348">
            <v>0.29318348399706817</v>
          </cell>
          <cell r="I348">
            <v>160</v>
          </cell>
          <cell r="J348">
            <v>1304.69</v>
          </cell>
          <cell r="K348">
            <v>1237.548</v>
          </cell>
          <cell r="L348">
            <v>1237.548</v>
          </cell>
          <cell r="M348">
            <v>472.9</v>
          </cell>
          <cell r="N348">
            <v>486</v>
          </cell>
          <cell r="O348" t="str">
            <v>15.09.95</v>
          </cell>
          <cell r="P348">
            <v>468.55</v>
          </cell>
          <cell r="Q348" t="str">
            <v>30.06.95</v>
          </cell>
        </row>
        <row r="349">
          <cell r="B349" t="str">
            <v>96-97</v>
          </cell>
          <cell r="C349">
            <v>160</v>
          </cell>
          <cell r="D349">
            <v>525</v>
          </cell>
          <cell r="E349">
            <v>292.8</v>
          </cell>
          <cell r="F349">
            <v>55.771428571428572</v>
          </cell>
          <cell r="G349">
            <v>1</v>
          </cell>
          <cell r="H349">
            <v>0.34153005464480873</v>
          </cell>
          <cell r="I349">
            <v>160</v>
          </cell>
          <cell r="J349">
            <v>794.8</v>
          </cell>
          <cell r="M349">
            <v>467.3</v>
          </cell>
          <cell r="N349">
            <v>483.05</v>
          </cell>
          <cell r="O349" t="str">
            <v>30.09.96</v>
          </cell>
          <cell r="P349">
            <v>463.6</v>
          </cell>
          <cell r="Q349" t="str">
            <v>15.06.96</v>
          </cell>
        </row>
        <row r="350">
          <cell r="B350" t="str">
            <v>97-98</v>
          </cell>
          <cell r="C350">
            <v>160</v>
          </cell>
          <cell r="D350">
            <v>525</v>
          </cell>
          <cell r="E350">
            <v>474.97</v>
          </cell>
          <cell r="F350">
            <v>90.470476190476191</v>
          </cell>
          <cell r="G350">
            <v>1.032</v>
          </cell>
          <cell r="H350">
            <v>0.21727688064509337</v>
          </cell>
          <cell r="I350">
            <v>160</v>
          </cell>
          <cell r="J350">
            <v>3261.21</v>
          </cell>
          <cell r="K350">
            <v>911.9</v>
          </cell>
          <cell r="M350">
            <v>486.66</v>
          </cell>
          <cell r="N350">
            <v>490.13</v>
          </cell>
          <cell r="O350" t="str">
            <v>31.12.97</v>
          </cell>
          <cell r="P350">
            <v>462.88</v>
          </cell>
          <cell r="Q350" t="str">
            <v>01.07.97</v>
          </cell>
        </row>
        <row r="351">
          <cell r="B351" t="str">
            <v>98-99</v>
          </cell>
          <cell r="C351">
            <v>160</v>
          </cell>
          <cell r="D351">
            <v>525</v>
          </cell>
          <cell r="E351">
            <v>561.1</v>
          </cell>
          <cell r="F351">
            <v>106.87619047619047</v>
          </cell>
          <cell r="G351">
            <v>1.1000000000000001</v>
          </cell>
          <cell r="H351">
            <v>0.19604348600962396</v>
          </cell>
          <cell r="I351">
            <v>160</v>
          </cell>
          <cell r="J351">
            <v>1358.9</v>
          </cell>
          <cell r="K351">
            <v>911.9</v>
          </cell>
          <cell r="M351">
            <v>481.29</v>
          </cell>
          <cell r="N351">
            <v>490</v>
          </cell>
          <cell r="O351" t="str">
            <v>11.11.98</v>
          </cell>
          <cell r="P351">
            <v>477.5</v>
          </cell>
          <cell r="Q351" t="str">
            <v>27.06.98</v>
          </cell>
        </row>
        <row r="352">
          <cell r="B352" t="str">
            <v>99-00</v>
          </cell>
          <cell r="C352">
            <v>160</v>
          </cell>
          <cell r="D352">
            <v>525</v>
          </cell>
          <cell r="E352">
            <v>560.5</v>
          </cell>
          <cell r="F352">
            <v>106.8</v>
          </cell>
          <cell r="G352">
            <v>2.1</v>
          </cell>
          <cell r="H352">
            <v>0.37466547725245319</v>
          </cell>
          <cell r="I352">
            <v>160</v>
          </cell>
          <cell r="J352">
            <v>2994</v>
          </cell>
          <cell r="K352">
            <v>1635.48</v>
          </cell>
          <cell r="M352">
            <v>478.86</v>
          </cell>
          <cell r="N352">
            <v>490.08</v>
          </cell>
          <cell r="P352">
            <v>476.93</v>
          </cell>
        </row>
        <row r="353">
          <cell r="B353" t="str">
            <v>00-01</v>
          </cell>
          <cell r="C353">
            <v>160</v>
          </cell>
          <cell r="D353">
            <v>550</v>
          </cell>
          <cell r="E353">
            <v>284.22000000000003</v>
          </cell>
          <cell r="F353">
            <v>51.68</v>
          </cell>
          <cell r="G353">
            <v>0.73</v>
          </cell>
          <cell r="H353">
            <v>0.26</v>
          </cell>
          <cell r="I353">
            <v>164</v>
          </cell>
          <cell r="M353">
            <v>463.46</v>
          </cell>
        </row>
        <row r="354">
          <cell r="A354" t="str">
            <v>Average last 5 years</v>
          </cell>
          <cell r="D354">
            <v>510</v>
          </cell>
          <cell r="E354">
            <v>459.73400000000004</v>
          </cell>
          <cell r="F354">
            <v>90.174730158730156</v>
          </cell>
          <cell r="G354">
            <v>1.4324000000000001</v>
          </cell>
          <cell r="H354">
            <v>0.2845398765098095</v>
          </cell>
          <cell r="I354">
            <v>160</v>
          </cell>
          <cell r="J354">
            <v>1942.72</v>
          </cell>
          <cell r="K354">
            <v>939.36559999999986</v>
          </cell>
          <cell r="L354">
            <v>247.50960000000001</v>
          </cell>
          <cell r="M354">
            <v>477.40200000000004</v>
          </cell>
          <cell r="N354">
            <v>487.92200000000003</v>
          </cell>
          <cell r="O354">
            <v>0</v>
          </cell>
          <cell r="P354">
            <v>469.43600000000004</v>
          </cell>
          <cell r="Q354">
            <v>0</v>
          </cell>
        </row>
        <row r="355">
          <cell r="A355" t="str">
            <v>STATE  LOAD  DESPATCH  CENTRE  M.P.E.B.  JABALPUR</v>
          </cell>
        </row>
        <row r="356">
          <cell r="A356" t="str">
            <v>OTHER HYDEL</v>
          </cell>
        </row>
        <row r="357">
          <cell r="A357" t="str">
            <v>STATION NAME</v>
          </cell>
          <cell r="B357" t="str">
            <v>YEAR</v>
          </cell>
          <cell r="C357" t="str">
            <v>CAPACITY</v>
          </cell>
          <cell r="D357" t="str">
            <v>TARGET</v>
          </cell>
          <cell r="E357" t="str">
            <v>ACTUAL GENE.</v>
          </cell>
          <cell r="F357" t="str">
            <v>ACHIEVE-MENT</v>
          </cell>
          <cell r="G357" t="str">
            <v>AUXILIARY CONSUMPTION</v>
          </cell>
          <cell r="I357" t="str">
            <v>MAXIMUM DEMAND</v>
          </cell>
          <cell r="J357" t="str">
            <v>WATER INFLOW</v>
          </cell>
          <cell r="K357" t="str">
            <v>WATER CONSUMED</v>
          </cell>
          <cell r="L357" t="str">
            <v>WATER CONSUMED</v>
          </cell>
          <cell r="M357" t="str">
            <v>LEVEL AT THE END</v>
          </cell>
          <cell r="N357" t="str">
            <v>MAXIMUM LEVEL</v>
          </cell>
          <cell r="P357" t="str">
            <v>MINIMUM LEVEL</v>
          </cell>
        </row>
        <row r="358">
          <cell r="C358" t="str">
            <v>MW</v>
          </cell>
          <cell r="D358" t="str">
            <v>MKwh</v>
          </cell>
          <cell r="E358" t="str">
            <v>MKwh</v>
          </cell>
          <cell r="F358" t="str">
            <v>%</v>
          </cell>
          <cell r="G358" t="str">
            <v>MKwh</v>
          </cell>
          <cell r="H358" t="str">
            <v>%</v>
          </cell>
          <cell r="I358" t="str">
            <v>MW</v>
          </cell>
          <cell r="J358" t="str">
            <v>MAFT</v>
          </cell>
          <cell r="K358" t="str">
            <v>MCM</v>
          </cell>
          <cell r="L358" t="str">
            <v>MCM</v>
          </cell>
          <cell r="M358" t="str">
            <v>FT / M</v>
          </cell>
          <cell r="N358" t="str">
            <v>FT / M</v>
          </cell>
          <cell r="O358" t="str">
            <v>DATE</v>
          </cell>
          <cell r="P358" t="str">
            <v>FT / M</v>
          </cell>
          <cell r="Q358" t="str">
            <v>DATE</v>
          </cell>
        </row>
        <row r="359">
          <cell r="A359" t="str">
            <v>BARGI</v>
          </cell>
          <cell r="B359" t="str">
            <v>88-89</v>
          </cell>
          <cell r="C359">
            <v>90</v>
          </cell>
          <cell r="D359">
            <v>100</v>
          </cell>
          <cell r="E359">
            <v>142</v>
          </cell>
          <cell r="F359">
            <v>142</v>
          </cell>
          <cell r="G359" t="str">
            <v xml:space="preserve"> </v>
          </cell>
          <cell r="H359">
            <v>0</v>
          </cell>
          <cell r="I359" t="str">
            <v xml:space="preserve"> </v>
          </cell>
          <cell r="J359" t="str">
            <v xml:space="preserve"> </v>
          </cell>
          <cell r="K359" t="str">
            <v xml:space="preserve"> </v>
          </cell>
          <cell r="L359" t="str">
            <v xml:space="preserve"> </v>
          </cell>
          <cell r="M359" t="str">
            <v xml:space="preserve"> </v>
          </cell>
          <cell r="N359" t="str">
            <v xml:space="preserve"> </v>
          </cell>
          <cell r="O359" t="str">
            <v xml:space="preserve"> </v>
          </cell>
          <cell r="P359" t="str">
            <v xml:space="preserve"> </v>
          </cell>
          <cell r="Q359" t="str">
            <v xml:space="preserve"> </v>
          </cell>
        </row>
        <row r="360">
          <cell r="B360" t="str">
            <v>89-90</v>
          </cell>
          <cell r="C360">
            <v>90</v>
          </cell>
          <cell r="D360">
            <v>140</v>
          </cell>
          <cell r="E360">
            <v>277.95</v>
          </cell>
          <cell r="F360">
            <v>198.54</v>
          </cell>
          <cell r="G360">
            <v>0.1</v>
          </cell>
          <cell r="H360">
            <v>0.04</v>
          </cell>
          <cell r="I360">
            <v>91</v>
          </cell>
          <cell r="M360">
            <v>410.2</v>
          </cell>
          <cell r="N360">
            <v>418.7</v>
          </cell>
          <cell r="O360" t="str">
            <v>30.09.89</v>
          </cell>
          <cell r="P360">
            <v>403.9</v>
          </cell>
          <cell r="Q360" t="str">
            <v>22.06.89</v>
          </cell>
        </row>
        <row r="361">
          <cell r="B361" t="str">
            <v>90-91</v>
          </cell>
          <cell r="C361">
            <v>90</v>
          </cell>
          <cell r="D361">
            <v>200</v>
          </cell>
          <cell r="E361">
            <v>480.44</v>
          </cell>
          <cell r="F361">
            <v>240.22</v>
          </cell>
          <cell r="G361">
            <v>0.1</v>
          </cell>
          <cell r="H361">
            <v>2.0814253600865872E-2</v>
          </cell>
          <cell r="I361">
            <v>92</v>
          </cell>
          <cell r="K361">
            <v>4279.8900000000003</v>
          </cell>
          <cell r="L361">
            <v>4279.8900000000003</v>
          </cell>
          <cell r="M361">
            <v>416.6</v>
          </cell>
          <cell r="N361">
            <v>422.76</v>
          </cell>
          <cell r="O361" t="str">
            <v>08.10.90</v>
          </cell>
          <cell r="P361">
            <v>406.65</v>
          </cell>
          <cell r="Q361" t="str">
            <v>19.06.90</v>
          </cell>
        </row>
        <row r="362">
          <cell r="B362" t="str">
            <v>91-92</v>
          </cell>
          <cell r="C362">
            <v>90</v>
          </cell>
          <cell r="D362">
            <v>250</v>
          </cell>
          <cell r="E362">
            <v>520.04999999999995</v>
          </cell>
          <cell r="F362">
            <v>208.01999999999998</v>
          </cell>
          <cell r="G362">
            <v>0.1</v>
          </cell>
          <cell r="H362">
            <v>1.9228920296125374E-2</v>
          </cell>
          <cell r="I362">
            <v>94</v>
          </cell>
          <cell r="K362">
            <v>4609.5</v>
          </cell>
          <cell r="L362">
            <v>4609.5</v>
          </cell>
          <cell r="M362">
            <v>409.05</v>
          </cell>
          <cell r="N362">
            <v>421.6</v>
          </cell>
          <cell r="O362" t="str">
            <v>29.08.91</v>
          </cell>
          <cell r="P362">
            <v>408.6</v>
          </cell>
          <cell r="Q362" t="str">
            <v>15.07.91</v>
          </cell>
        </row>
        <row r="363">
          <cell r="B363" t="str">
            <v>92-93</v>
          </cell>
          <cell r="C363">
            <v>90</v>
          </cell>
          <cell r="D363">
            <v>400</v>
          </cell>
          <cell r="E363">
            <v>368.81</v>
          </cell>
          <cell r="F363">
            <v>92.202500000000001</v>
          </cell>
          <cell r="G363">
            <v>0.1</v>
          </cell>
          <cell r="H363">
            <v>2.7114232260513543E-2</v>
          </cell>
          <cell r="I363">
            <v>96</v>
          </cell>
          <cell r="K363">
            <v>3105.7</v>
          </cell>
          <cell r="L363">
            <v>3105.7</v>
          </cell>
          <cell r="M363">
            <v>414.4</v>
          </cell>
          <cell r="N363">
            <v>422.75</v>
          </cell>
          <cell r="O363" t="str">
            <v>11.09.92</v>
          </cell>
          <cell r="P363">
            <v>404.6</v>
          </cell>
          <cell r="Q363" t="str">
            <v>13.07.92</v>
          </cell>
        </row>
        <row r="364">
          <cell r="B364" t="str">
            <v>93-94</v>
          </cell>
          <cell r="C364">
            <v>90</v>
          </cell>
          <cell r="D364">
            <v>520</v>
          </cell>
          <cell r="E364">
            <v>539.36582999999996</v>
          </cell>
          <cell r="F364">
            <v>103.72419807692307</v>
          </cell>
          <cell r="G364">
            <v>0.1</v>
          </cell>
          <cell r="H364">
            <v>1.8540292031477043E-2</v>
          </cell>
          <cell r="I364">
            <v>90</v>
          </cell>
          <cell r="K364">
            <v>4484.13</v>
          </cell>
          <cell r="L364">
            <v>4484.13</v>
          </cell>
          <cell r="M364">
            <v>413.55</v>
          </cell>
          <cell r="N364">
            <v>422.45</v>
          </cell>
          <cell r="O364" t="str">
            <v>16.10.94</v>
          </cell>
          <cell r="P364">
            <v>408.9</v>
          </cell>
          <cell r="Q364" t="str">
            <v>08.07.94</v>
          </cell>
        </row>
        <row r="365">
          <cell r="B365" t="str">
            <v>94-95</v>
          </cell>
          <cell r="C365">
            <v>90</v>
          </cell>
          <cell r="D365">
            <v>470</v>
          </cell>
          <cell r="E365">
            <v>533.1</v>
          </cell>
          <cell r="F365">
            <v>113.42553191489361</v>
          </cell>
          <cell r="G365">
            <v>0.1</v>
          </cell>
          <cell r="H365">
            <v>1.8758206715438003E-2</v>
          </cell>
          <cell r="I365">
            <v>90</v>
          </cell>
          <cell r="J365">
            <v>22742</v>
          </cell>
          <cell r="K365">
            <v>4573</v>
          </cell>
          <cell r="L365">
            <v>4573</v>
          </cell>
          <cell r="M365">
            <v>415.6</v>
          </cell>
          <cell r="N365">
            <v>422.75</v>
          </cell>
          <cell r="O365" t="str">
            <v>01.10.94</v>
          </cell>
          <cell r="P365">
            <v>405.9</v>
          </cell>
          <cell r="Q365" t="str">
            <v>19.06.94</v>
          </cell>
        </row>
        <row r="366">
          <cell r="B366" t="str">
            <v>95-96</v>
          </cell>
          <cell r="C366">
            <v>90</v>
          </cell>
          <cell r="D366">
            <v>540</v>
          </cell>
          <cell r="E366">
            <v>561.9</v>
          </cell>
          <cell r="F366">
            <v>104.05555555555556</v>
          </cell>
          <cell r="G366">
            <v>0.1</v>
          </cell>
          <cell r="H366">
            <v>1.7796760989499911E-2</v>
          </cell>
          <cell r="I366">
            <v>90</v>
          </cell>
          <cell r="J366">
            <v>9012</v>
          </cell>
          <cell r="K366">
            <v>4894</v>
          </cell>
          <cell r="L366">
            <v>4894</v>
          </cell>
          <cell r="M366">
            <v>411.2</v>
          </cell>
          <cell r="N366">
            <v>422.45</v>
          </cell>
          <cell r="O366" t="str">
            <v>16.09.95</v>
          </cell>
          <cell r="P366">
            <v>409.35</v>
          </cell>
          <cell r="Q366" t="str">
            <v>06.07.95</v>
          </cell>
        </row>
        <row r="367">
          <cell r="B367" t="str">
            <v>96-97</v>
          </cell>
          <cell r="C367">
            <v>90</v>
          </cell>
          <cell r="D367">
            <v>540</v>
          </cell>
          <cell r="E367">
            <v>486.9</v>
          </cell>
          <cell r="F367">
            <v>90.166666666666671</v>
          </cell>
          <cell r="G367">
            <v>0.1</v>
          </cell>
          <cell r="H367">
            <v>2.0538098172109262E-2</v>
          </cell>
          <cell r="I367">
            <v>90</v>
          </cell>
          <cell r="J367">
            <v>18701</v>
          </cell>
          <cell r="M367">
            <v>411.35</v>
          </cell>
          <cell r="N367">
            <v>422.1</v>
          </cell>
          <cell r="O367" t="str">
            <v>20.09.96</v>
          </cell>
          <cell r="P367">
            <v>405.05</v>
          </cell>
          <cell r="Q367" t="str">
            <v>14.07.96</v>
          </cell>
        </row>
        <row r="368">
          <cell r="B368" t="str">
            <v>97-98</v>
          </cell>
          <cell r="C368">
            <v>90</v>
          </cell>
          <cell r="D368">
            <v>540</v>
          </cell>
          <cell r="E368">
            <v>567.63</v>
          </cell>
          <cell r="F368">
            <v>105.11666666666666</v>
          </cell>
          <cell r="G368">
            <v>0.11</v>
          </cell>
          <cell r="H368">
            <v>1.9378820710674208E-2</v>
          </cell>
          <cell r="I368">
            <v>90</v>
          </cell>
          <cell r="J368">
            <v>9016.1</v>
          </cell>
          <cell r="K368">
            <v>4491</v>
          </cell>
          <cell r="M368">
            <v>416.75</v>
          </cell>
          <cell r="N368">
            <v>422.75</v>
          </cell>
          <cell r="O368" t="str">
            <v>17.09.97</v>
          </cell>
          <cell r="P368">
            <v>404.75</v>
          </cell>
          <cell r="Q368" t="str">
            <v>27.06.97</v>
          </cell>
        </row>
        <row r="369">
          <cell r="B369" t="str">
            <v>98-99</v>
          </cell>
          <cell r="C369">
            <v>90</v>
          </cell>
          <cell r="D369">
            <v>550</v>
          </cell>
          <cell r="E369">
            <v>652.70000000000005</v>
          </cell>
          <cell r="F369">
            <v>118.67272727272729</v>
          </cell>
          <cell r="G369">
            <v>0.1</v>
          </cell>
          <cell r="H369">
            <v>1.5320974413972727E-2</v>
          </cell>
          <cell r="I369">
            <v>90</v>
          </cell>
          <cell r="J369">
            <v>0</v>
          </cell>
          <cell r="K369" t="str">
            <v xml:space="preserve"> </v>
          </cell>
          <cell r="L369" t="str">
            <v xml:space="preserve"> </v>
          </cell>
          <cell r="M369">
            <v>410.45</v>
          </cell>
          <cell r="N369">
            <v>422.76</v>
          </cell>
          <cell r="O369" t="str">
            <v>19.09.98</v>
          </cell>
          <cell r="P369">
            <v>407.5</v>
          </cell>
          <cell r="Q369" t="str">
            <v>11.06.98</v>
          </cell>
        </row>
        <row r="370">
          <cell r="B370" t="str">
            <v>99-00</v>
          </cell>
          <cell r="C370">
            <v>90</v>
          </cell>
          <cell r="D370">
            <v>550</v>
          </cell>
          <cell r="E370">
            <v>480.3</v>
          </cell>
          <cell r="F370">
            <v>87.3</v>
          </cell>
          <cell r="G370">
            <v>0.6</v>
          </cell>
          <cell r="H370">
            <v>0.12492192379762648</v>
          </cell>
          <cell r="I370">
            <v>90</v>
          </cell>
          <cell r="J370">
            <v>22028.13</v>
          </cell>
          <cell r="K370">
            <v>4179.07</v>
          </cell>
          <cell r="M370">
            <v>411.05</v>
          </cell>
          <cell r="N370">
            <v>423.55</v>
          </cell>
          <cell r="P370">
            <v>406.9</v>
          </cell>
        </row>
        <row r="371">
          <cell r="B371" t="str">
            <v>00-01</v>
          </cell>
          <cell r="C371">
            <v>90</v>
          </cell>
          <cell r="D371">
            <v>550</v>
          </cell>
          <cell r="E371">
            <v>363.84</v>
          </cell>
          <cell r="F371">
            <v>66.150000000000006</v>
          </cell>
          <cell r="G371">
            <v>0.61</v>
          </cell>
          <cell r="H371">
            <v>0.16765611257695692</v>
          </cell>
          <cell r="I371">
            <v>90</v>
          </cell>
          <cell r="M371">
            <v>410</v>
          </cell>
        </row>
        <row r="372">
          <cell r="A372" t="str">
            <v>Average last 5 years</v>
          </cell>
          <cell r="D372">
            <v>544</v>
          </cell>
          <cell r="E372">
            <v>549.88600000000008</v>
          </cell>
          <cell r="F372">
            <v>101.06232323232324</v>
          </cell>
          <cell r="G372">
            <v>0.20200000000000001</v>
          </cell>
          <cell r="H372">
            <v>3.9591315616776521E-2</v>
          </cell>
          <cell r="I372">
            <v>90</v>
          </cell>
          <cell r="J372">
            <v>11751.446</v>
          </cell>
          <cell r="K372">
            <v>2712.8139999999999</v>
          </cell>
          <cell r="L372">
            <v>978.8</v>
          </cell>
          <cell r="M372">
            <v>412.16</v>
          </cell>
          <cell r="N372">
            <v>422.56200000000007</v>
          </cell>
          <cell r="O372">
            <v>0</v>
          </cell>
          <cell r="P372">
            <v>406.51</v>
          </cell>
          <cell r="Q372">
            <v>0</v>
          </cell>
        </row>
        <row r="373">
          <cell r="A373" t="str">
            <v>TONS</v>
          </cell>
          <cell r="B373" t="str">
            <v>88-89</v>
          </cell>
        </row>
        <row r="374">
          <cell r="B374" t="str">
            <v>89-90</v>
          </cell>
        </row>
        <row r="375">
          <cell r="B375" t="str">
            <v>90-91</v>
          </cell>
          <cell r="C375">
            <v>0</v>
          </cell>
          <cell r="D375">
            <v>50</v>
          </cell>
          <cell r="E375">
            <v>0</v>
          </cell>
          <cell r="F375">
            <v>0</v>
          </cell>
          <cell r="G375" t="str">
            <v xml:space="preserve"> </v>
          </cell>
        </row>
        <row r="376">
          <cell r="B376" t="str">
            <v>91-92</v>
          </cell>
          <cell r="C376">
            <v>315</v>
          </cell>
          <cell r="D376">
            <v>761</v>
          </cell>
          <cell r="E376">
            <v>6.59</v>
          </cell>
          <cell r="F376">
            <v>0.86596583442838371</v>
          </cell>
          <cell r="G376" t="str">
            <v xml:space="preserve"> </v>
          </cell>
        </row>
        <row r="377">
          <cell r="B377" t="str">
            <v>92-93</v>
          </cell>
          <cell r="C377">
            <v>315</v>
          </cell>
          <cell r="D377">
            <v>700</v>
          </cell>
          <cell r="E377">
            <v>322.45</v>
          </cell>
          <cell r="F377">
            <v>46.064285714285717</v>
          </cell>
          <cell r="G377">
            <v>3.1</v>
          </cell>
          <cell r="H377">
            <v>0.96138936269189024</v>
          </cell>
          <cell r="I377">
            <v>315</v>
          </cell>
          <cell r="M377">
            <v>277.8</v>
          </cell>
          <cell r="N377">
            <v>283.2</v>
          </cell>
          <cell r="O377" t="str">
            <v>17.09.92</v>
          </cell>
          <cell r="P377">
            <v>274.3</v>
          </cell>
          <cell r="Q377" t="str">
            <v>28.02.93</v>
          </cell>
        </row>
        <row r="378">
          <cell r="B378" t="str">
            <v>93-94</v>
          </cell>
          <cell r="C378">
            <v>315</v>
          </cell>
          <cell r="D378">
            <v>410</v>
          </cell>
          <cell r="E378">
            <v>300.02724999999998</v>
          </cell>
          <cell r="F378">
            <v>73.177378048780483</v>
          </cell>
          <cell r="G378">
            <v>2.15</v>
          </cell>
          <cell r="H378">
            <v>0.71660157535690516</v>
          </cell>
          <cell r="I378">
            <v>315</v>
          </cell>
          <cell r="M378">
            <v>277.10000000000002</v>
          </cell>
          <cell r="N378">
            <v>280.5</v>
          </cell>
          <cell r="O378" t="str">
            <v>29.09.93</v>
          </cell>
          <cell r="P378">
            <v>275.7</v>
          </cell>
          <cell r="Q378" t="str">
            <v>18.04.93</v>
          </cell>
        </row>
        <row r="379">
          <cell r="B379" t="str">
            <v>94-95</v>
          </cell>
          <cell r="C379">
            <v>315</v>
          </cell>
          <cell r="D379">
            <v>350</v>
          </cell>
          <cell r="E379">
            <v>457</v>
          </cell>
          <cell r="F379">
            <v>130.57142857142858</v>
          </cell>
          <cell r="G379">
            <v>1.2</v>
          </cell>
          <cell r="H379">
            <v>0.26258205689277897</v>
          </cell>
          <cell r="I379">
            <v>315</v>
          </cell>
          <cell r="M379">
            <v>277.10000000000002</v>
          </cell>
          <cell r="N379">
            <v>280.5</v>
          </cell>
          <cell r="O379" t="str">
            <v>21.09.94</v>
          </cell>
          <cell r="P379">
            <v>277.10000000000002</v>
          </cell>
          <cell r="Q379" t="str">
            <v>01.04.94</v>
          </cell>
        </row>
        <row r="380">
          <cell r="B380" t="str">
            <v>95-96</v>
          </cell>
          <cell r="C380">
            <v>315</v>
          </cell>
          <cell r="D380">
            <v>350</v>
          </cell>
          <cell r="E380">
            <v>257.3</v>
          </cell>
          <cell r="F380">
            <v>73.51428571428572</v>
          </cell>
          <cell r="G380">
            <v>1.5</v>
          </cell>
          <cell r="H380">
            <v>0.58297706956859696</v>
          </cell>
          <cell r="I380">
            <v>210</v>
          </cell>
          <cell r="M380">
            <v>277.3</v>
          </cell>
          <cell r="N380">
            <v>280.39999999999998</v>
          </cell>
          <cell r="O380" t="str">
            <v>19.10.95</v>
          </cell>
          <cell r="P380">
            <v>277</v>
          </cell>
          <cell r="Q380" t="str">
            <v>05.07.95</v>
          </cell>
        </row>
        <row r="381">
          <cell r="B381" t="str">
            <v>96-97</v>
          </cell>
          <cell r="C381">
            <v>315</v>
          </cell>
          <cell r="D381">
            <v>350</v>
          </cell>
          <cell r="E381">
            <v>324.3</v>
          </cell>
          <cell r="F381">
            <v>92.657142857142858</v>
          </cell>
          <cell r="G381">
            <v>1.3</v>
          </cell>
          <cell r="H381">
            <v>0.40086339808818994</v>
          </cell>
          <cell r="I381">
            <v>315</v>
          </cell>
          <cell r="J381">
            <v>721.2</v>
          </cell>
          <cell r="M381">
            <v>277.2</v>
          </cell>
          <cell r="N381">
            <v>280.39999999999998</v>
          </cell>
          <cell r="O381" t="str">
            <v>14.09.96</v>
          </cell>
          <cell r="P381">
            <v>277</v>
          </cell>
          <cell r="Q381" t="str">
            <v>10.06.96</v>
          </cell>
        </row>
        <row r="382">
          <cell r="B382" t="str">
            <v>97-98</v>
          </cell>
          <cell r="C382">
            <v>315</v>
          </cell>
          <cell r="D382">
            <v>350</v>
          </cell>
          <cell r="E382">
            <v>501.98</v>
          </cell>
          <cell r="F382">
            <v>143.42285714285714</v>
          </cell>
          <cell r="G382">
            <v>1.8540000000000001</v>
          </cell>
          <cell r="H382">
            <v>0.36933742380174511</v>
          </cell>
          <cell r="I382">
            <v>315</v>
          </cell>
          <cell r="M382">
            <v>277.2</v>
          </cell>
          <cell r="N382">
            <v>280.60000000000002</v>
          </cell>
          <cell r="O382" t="str">
            <v>02.09.97</v>
          </cell>
          <cell r="P382">
            <v>277.2</v>
          </cell>
          <cell r="Q382" t="str">
            <v>17.02.98</v>
          </cell>
        </row>
        <row r="383">
          <cell r="B383" t="str">
            <v>98-99</v>
          </cell>
          <cell r="C383">
            <v>315</v>
          </cell>
          <cell r="D383">
            <v>350</v>
          </cell>
          <cell r="E383">
            <v>429.3</v>
          </cell>
          <cell r="F383">
            <v>122.65714285714286</v>
          </cell>
          <cell r="G383">
            <v>1.4</v>
          </cell>
          <cell r="H383">
            <v>0.32611227579781038</v>
          </cell>
          <cell r="I383">
            <v>315</v>
          </cell>
          <cell r="J383">
            <v>0</v>
          </cell>
          <cell r="K383">
            <v>0</v>
          </cell>
          <cell r="M383">
            <v>277</v>
          </cell>
          <cell r="N383">
            <v>279.89999999999998</v>
          </cell>
          <cell r="O383" t="str">
            <v>01.11.98</v>
          </cell>
          <cell r="P383">
            <v>277</v>
          </cell>
          <cell r="Q383" t="str">
            <v>20.06.98</v>
          </cell>
        </row>
        <row r="384">
          <cell r="B384" t="str">
            <v>99-00</v>
          </cell>
          <cell r="C384">
            <v>315</v>
          </cell>
          <cell r="D384">
            <v>350</v>
          </cell>
          <cell r="E384">
            <v>570</v>
          </cell>
          <cell r="F384">
            <v>162.85714285714286</v>
          </cell>
          <cell r="G384">
            <v>1.6</v>
          </cell>
          <cell r="H384">
            <v>0.2807017543859649</v>
          </cell>
          <cell r="I384">
            <v>315</v>
          </cell>
          <cell r="M384">
            <v>275</v>
          </cell>
          <cell r="N384">
            <v>406.9</v>
          </cell>
          <cell r="P384">
            <v>280.5</v>
          </cell>
        </row>
        <row r="385">
          <cell r="B385" t="str">
            <v>00-01</v>
          </cell>
          <cell r="C385">
            <v>315</v>
          </cell>
          <cell r="D385">
            <v>425</v>
          </cell>
          <cell r="E385">
            <v>745.37</v>
          </cell>
          <cell r="F385">
            <v>175.38</v>
          </cell>
          <cell r="G385">
            <v>2.7</v>
          </cell>
          <cell r="H385">
            <v>0.36223620483786578</v>
          </cell>
          <cell r="I385">
            <v>315</v>
          </cell>
          <cell r="M385">
            <v>276.3</v>
          </cell>
        </row>
        <row r="386">
          <cell r="A386" t="str">
            <v>Average</v>
          </cell>
          <cell r="D386">
            <v>496.375</v>
          </cell>
          <cell r="E386">
            <v>396.11840625000002</v>
          </cell>
          <cell r="F386">
            <v>105.72345369968683</v>
          </cell>
          <cell r="G386">
            <v>2.1004999999999998</v>
          </cell>
          <cell r="H386">
            <v>0.53285014017771848</v>
          </cell>
          <cell r="I386">
            <v>341.25</v>
          </cell>
          <cell r="J386">
            <v>90.15</v>
          </cell>
          <cell r="K386">
            <v>0</v>
          </cell>
          <cell r="L386">
            <v>0</v>
          </cell>
          <cell r="M386">
            <v>311.50000000000006</v>
          </cell>
          <cell r="N386">
            <v>406.9</v>
          </cell>
          <cell r="O386" t="str">
            <v xml:space="preserve"> </v>
          </cell>
          <cell r="P386">
            <v>274.3</v>
          </cell>
          <cell r="Q386" t="str">
            <v xml:space="preserve"> </v>
          </cell>
        </row>
        <row r="387">
          <cell r="A387" t="str">
            <v>BIRSINGHPUR</v>
          </cell>
          <cell r="B387" t="str">
            <v>88-89</v>
          </cell>
        </row>
        <row r="388">
          <cell r="B388" t="str">
            <v>89-90</v>
          </cell>
        </row>
        <row r="389">
          <cell r="B389" t="str">
            <v>90-91</v>
          </cell>
          <cell r="C389">
            <v>0</v>
          </cell>
          <cell r="D389">
            <v>0</v>
          </cell>
          <cell r="E389">
            <v>0</v>
          </cell>
          <cell r="F389" t="str">
            <v xml:space="preserve"> </v>
          </cell>
          <cell r="I389" t="str">
            <v xml:space="preserve"> </v>
          </cell>
        </row>
        <row r="390">
          <cell r="B390" t="str">
            <v>91-92</v>
          </cell>
          <cell r="C390">
            <v>0</v>
          </cell>
          <cell r="D390">
            <v>0</v>
          </cell>
          <cell r="E390">
            <v>0</v>
          </cell>
          <cell r="F390" t="str">
            <v xml:space="preserve"> </v>
          </cell>
          <cell r="I390" t="str">
            <v xml:space="preserve"> </v>
          </cell>
        </row>
        <row r="391">
          <cell r="B391" t="str">
            <v>92-93</v>
          </cell>
          <cell r="C391">
            <v>20</v>
          </cell>
          <cell r="D391">
            <v>50</v>
          </cell>
          <cell r="E391">
            <v>18.38</v>
          </cell>
          <cell r="F391">
            <v>36.76</v>
          </cell>
          <cell r="G391">
            <v>0.1</v>
          </cell>
          <cell r="H391">
            <v>0.54406964091403698</v>
          </cell>
          <cell r="I391">
            <v>21</v>
          </cell>
          <cell r="M391">
            <v>472.9</v>
          </cell>
          <cell r="N391">
            <v>476.1</v>
          </cell>
          <cell r="O391" t="str">
            <v>15.09.92</v>
          </cell>
          <cell r="P391">
            <v>470.8</v>
          </cell>
          <cell r="Q391" t="str">
            <v>02.08.92</v>
          </cell>
        </row>
        <row r="392">
          <cell r="B392" t="str">
            <v>93-94</v>
          </cell>
          <cell r="C392">
            <v>20</v>
          </cell>
          <cell r="D392">
            <v>50</v>
          </cell>
          <cell r="E392">
            <v>35.423999999999999</v>
          </cell>
          <cell r="F392">
            <v>70.847999999999999</v>
          </cell>
          <cell r="G392">
            <v>0.8</v>
          </cell>
          <cell r="H392">
            <v>2.2583559168925023</v>
          </cell>
          <cell r="I392">
            <v>21</v>
          </cell>
          <cell r="M392">
            <v>475.97</v>
          </cell>
          <cell r="N392">
            <v>477</v>
          </cell>
          <cell r="O392" t="str">
            <v>21.09.93</v>
          </cell>
          <cell r="P392">
            <v>469.1</v>
          </cell>
          <cell r="Q392" t="str">
            <v>01.07.93</v>
          </cell>
        </row>
        <row r="393">
          <cell r="B393" t="str">
            <v>94-95</v>
          </cell>
          <cell r="C393">
            <v>20</v>
          </cell>
          <cell r="D393">
            <v>30</v>
          </cell>
          <cell r="E393">
            <v>60.3</v>
          </cell>
          <cell r="F393">
            <v>201</v>
          </cell>
          <cell r="G393">
            <v>1</v>
          </cell>
          <cell r="H393">
            <v>1.6583747927031509</v>
          </cell>
          <cell r="I393">
            <v>20</v>
          </cell>
          <cell r="J393">
            <v>1985</v>
          </cell>
          <cell r="M393">
            <v>474.7</v>
          </cell>
          <cell r="N393">
            <v>476.82</v>
          </cell>
          <cell r="O393" t="str">
            <v>01.12.94</v>
          </cell>
          <cell r="P393">
            <v>472.62</v>
          </cell>
          <cell r="Q393" t="str">
            <v>20.06.94</v>
          </cell>
        </row>
        <row r="394">
          <cell r="B394" t="str">
            <v>95-96</v>
          </cell>
          <cell r="C394">
            <v>20</v>
          </cell>
          <cell r="D394">
            <v>30</v>
          </cell>
          <cell r="E394">
            <v>43.1</v>
          </cell>
          <cell r="F394">
            <v>143.66666666666666</v>
          </cell>
          <cell r="G394">
            <v>0.9</v>
          </cell>
          <cell r="H394">
            <v>2.0881670533642689</v>
          </cell>
          <cell r="I394">
            <v>20</v>
          </cell>
          <cell r="J394">
            <v>690</v>
          </cell>
          <cell r="M394">
            <v>474.69</v>
          </cell>
          <cell r="N394">
            <v>476.28</v>
          </cell>
          <cell r="O394" t="str">
            <v>29.08.95</v>
          </cell>
          <cell r="P394">
            <v>471.83</v>
          </cell>
          <cell r="Q394" t="str">
            <v>13.07.95</v>
          </cell>
        </row>
        <row r="395">
          <cell r="B395" t="str">
            <v>96-97</v>
          </cell>
          <cell r="C395">
            <v>20</v>
          </cell>
          <cell r="D395">
            <v>30</v>
          </cell>
          <cell r="E395">
            <v>39</v>
          </cell>
          <cell r="F395">
            <v>130</v>
          </cell>
          <cell r="G395">
            <v>0.8</v>
          </cell>
          <cell r="H395">
            <v>2.0512820512820511</v>
          </cell>
          <cell r="I395">
            <v>20</v>
          </cell>
          <cell r="J395" t="str">
            <v xml:space="preserve"> </v>
          </cell>
          <cell r="M395">
            <v>475.01</v>
          </cell>
          <cell r="N395">
            <v>476.75</v>
          </cell>
          <cell r="O395" t="str">
            <v>18.09.96</v>
          </cell>
          <cell r="P395">
            <v>472.49</v>
          </cell>
          <cell r="Q395" t="str">
            <v>26.06.96</v>
          </cell>
        </row>
        <row r="396">
          <cell r="B396" t="str">
            <v>97-98</v>
          </cell>
          <cell r="C396">
            <v>20</v>
          </cell>
          <cell r="D396">
            <v>30</v>
          </cell>
          <cell r="E396">
            <v>68.23</v>
          </cell>
          <cell r="F396">
            <v>227.43333333333334</v>
          </cell>
          <cell r="G396">
            <v>0.63800000000000001</v>
          </cell>
          <cell r="H396">
            <v>0.93507254873222923</v>
          </cell>
          <cell r="I396">
            <v>20</v>
          </cell>
          <cell r="J396">
            <v>1177.4000000000001</v>
          </cell>
          <cell r="K396">
            <v>608.4</v>
          </cell>
          <cell r="M396">
            <v>475.65</v>
          </cell>
          <cell r="N396">
            <v>476.9</v>
          </cell>
          <cell r="O396" t="str">
            <v>17.09.97</v>
          </cell>
          <cell r="P396">
            <v>472.41</v>
          </cell>
          <cell r="Q396" t="str">
            <v>14.07.97</v>
          </cell>
        </row>
        <row r="397">
          <cell r="B397" t="str">
            <v>98-99</v>
          </cell>
          <cell r="C397">
            <v>20</v>
          </cell>
          <cell r="D397">
            <v>50</v>
          </cell>
          <cell r="E397">
            <v>40.4</v>
          </cell>
          <cell r="F397">
            <v>80.8</v>
          </cell>
          <cell r="G397">
            <v>0.4</v>
          </cell>
          <cell r="H397">
            <v>0.99009900990099009</v>
          </cell>
          <cell r="I397">
            <v>20</v>
          </cell>
          <cell r="J397">
            <v>0</v>
          </cell>
          <cell r="K397">
            <v>608.4</v>
          </cell>
          <cell r="M397">
            <v>474.63</v>
          </cell>
          <cell r="N397">
            <v>476.71</v>
          </cell>
          <cell r="O397" t="str">
            <v>14.09.98</v>
          </cell>
          <cell r="P397">
            <v>473.45</v>
          </cell>
          <cell r="Q397" t="str">
            <v>02.06.98</v>
          </cell>
        </row>
        <row r="398">
          <cell r="B398" t="str">
            <v>99-00</v>
          </cell>
          <cell r="C398">
            <v>20</v>
          </cell>
          <cell r="D398">
            <v>55</v>
          </cell>
          <cell r="E398">
            <v>46.3</v>
          </cell>
          <cell r="F398">
            <v>84.181818181818187</v>
          </cell>
          <cell r="G398">
            <v>0.3</v>
          </cell>
          <cell r="H398">
            <v>0.64794816414686829</v>
          </cell>
          <cell r="I398">
            <v>20</v>
          </cell>
          <cell r="M398">
            <v>475.37</v>
          </cell>
          <cell r="N398">
            <v>476.92</v>
          </cell>
          <cell r="P398">
            <v>472.95</v>
          </cell>
        </row>
        <row r="399">
          <cell r="B399" t="str">
            <v>00-01</v>
          </cell>
          <cell r="C399">
            <v>20</v>
          </cell>
          <cell r="D399">
            <v>50</v>
          </cell>
          <cell r="E399">
            <v>34.71</v>
          </cell>
          <cell r="F399">
            <v>99.18</v>
          </cell>
          <cell r="G399">
            <v>0.37</v>
          </cell>
          <cell r="H399">
            <v>1.065975223278594</v>
          </cell>
          <cell r="I399">
            <v>20</v>
          </cell>
          <cell r="M399">
            <v>474.48</v>
          </cell>
        </row>
        <row r="400">
          <cell r="A400" t="str">
            <v>Average</v>
          </cell>
          <cell r="D400">
            <v>81</v>
          </cell>
          <cell r="E400">
            <v>85.354250000000008</v>
          </cell>
          <cell r="F400">
            <v>158.5635</v>
          </cell>
          <cell r="G400">
            <v>47.829749999999997</v>
          </cell>
          <cell r="H400">
            <v>48.565677626723655</v>
          </cell>
          <cell r="I400">
            <v>65</v>
          </cell>
          <cell r="J400">
            <v>528.79999999999995</v>
          </cell>
          <cell r="K400">
            <v>199.35</v>
          </cell>
          <cell r="L400">
            <v>47.25</v>
          </cell>
          <cell r="M400">
            <v>462.69375000000002</v>
          </cell>
          <cell r="N400">
            <v>477</v>
          </cell>
          <cell r="O400" t="str">
            <v xml:space="preserve"> </v>
          </cell>
          <cell r="P400">
            <v>469.1</v>
          </cell>
          <cell r="Q400" t="str">
            <v xml:space="preserve"> </v>
          </cell>
        </row>
        <row r="401">
          <cell r="A401" t="str">
            <v>STATE  LOAD  DESPATCH  CENTRE  M.P.E.B.  JABALPUR</v>
          </cell>
        </row>
        <row r="402">
          <cell r="A402" t="str">
            <v>HYDEL</v>
          </cell>
        </row>
        <row r="403">
          <cell r="A403" t="str">
            <v>STATION NAME</v>
          </cell>
          <cell r="B403" t="str">
            <v>YEAR</v>
          </cell>
          <cell r="C403" t="str">
            <v>CAPACITY</v>
          </cell>
          <cell r="D403" t="str">
            <v>TARGET</v>
          </cell>
          <cell r="E403" t="str">
            <v>ACTUAL GENE.</v>
          </cell>
          <cell r="F403" t="str">
            <v>ACHIEVE-MENT</v>
          </cell>
          <cell r="G403" t="str">
            <v>AUXILIARY CONSUMPTION</v>
          </cell>
          <cell r="I403" t="str">
            <v>MAXIMUM DEMAND</v>
          </cell>
          <cell r="J403" t="str">
            <v>WATER INFLOW</v>
          </cell>
          <cell r="K403" t="str">
            <v>WATER CONSUMED</v>
          </cell>
          <cell r="L403" t="str">
            <v>WATER CONSUMED</v>
          </cell>
          <cell r="M403" t="str">
            <v>LEVEL AT THE END</v>
          </cell>
          <cell r="N403" t="str">
            <v>MAXIMUM LEVEL</v>
          </cell>
          <cell r="P403" t="str">
            <v>MINIMUM LEVEL</v>
          </cell>
        </row>
        <row r="404">
          <cell r="C404" t="str">
            <v>MW</v>
          </cell>
          <cell r="D404" t="str">
            <v>MKwh</v>
          </cell>
          <cell r="E404" t="str">
            <v>MKwh</v>
          </cell>
          <cell r="F404" t="str">
            <v>%</v>
          </cell>
          <cell r="G404" t="str">
            <v>MKwh</v>
          </cell>
          <cell r="H404" t="str">
            <v>%</v>
          </cell>
          <cell r="I404" t="str">
            <v>MW</v>
          </cell>
          <cell r="J404" t="str">
            <v>MAFT</v>
          </cell>
          <cell r="K404" t="str">
            <v>MCM</v>
          </cell>
          <cell r="L404" t="str">
            <v>MCM</v>
          </cell>
          <cell r="M404" t="str">
            <v>FT / M</v>
          </cell>
          <cell r="N404" t="str">
            <v>FT / M</v>
          </cell>
          <cell r="O404" t="str">
            <v>DATE</v>
          </cell>
          <cell r="P404" t="str">
            <v>FT / M</v>
          </cell>
          <cell r="Q404" t="str">
            <v>DATE</v>
          </cell>
        </row>
        <row r="405">
          <cell r="A405" t="str">
            <v>HASDEO BANGO</v>
          </cell>
          <cell r="B405" t="str">
            <v>94-95</v>
          </cell>
          <cell r="C405">
            <v>120</v>
          </cell>
          <cell r="D405">
            <v>250</v>
          </cell>
          <cell r="E405">
            <v>256.10000000000002</v>
          </cell>
          <cell r="F405">
            <v>102.44000000000001</v>
          </cell>
          <cell r="G405">
            <v>8</v>
          </cell>
          <cell r="H405">
            <v>3.1237797735259663</v>
          </cell>
          <cell r="I405">
            <v>120</v>
          </cell>
          <cell r="J405">
            <v>6240</v>
          </cell>
          <cell r="M405">
            <v>349</v>
          </cell>
          <cell r="N405">
            <v>359.28</v>
          </cell>
          <cell r="O405" t="str">
            <v>09.10.94</v>
          </cell>
          <cell r="P405">
            <v>347.8</v>
          </cell>
          <cell r="Q405" t="str">
            <v>10.06.94</v>
          </cell>
        </row>
        <row r="406">
          <cell r="B406" t="str">
            <v>95-96</v>
          </cell>
          <cell r="C406">
            <v>120</v>
          </cell>
          <cell r="D406">
            <v>250</v>
          </cell>
          <cell r="E406">
            <v>296.8</v>
          </cell>
          <cell r="F406">
            <v>118.72</v>
          </cell>
          <cell r="G406">
            <v>3.5</v>
          </cell>
          <cell r="H406">
            <v>1.1792452830188678</v>
          </cell>
          <cell r="I406">
            <v>127</v>
          </cell>
          <cell r="J406">
            <v>2389</v>
          </cell>
          <cell r="M406">
            <v>347.98</v>
          </cell>
          <cell r="N406">
            <v>355.5</v>
          </cell>
          <cell r="O406" t="str">
            <v>18.09.95</v>
          </cell>
          <cell r="P406">
            <v>342.6</v>
          </cell>
          <cell r="Q406" t="str">
            <v>20.06.95</v>
          </cell>
        </row>
        <row r="407">
          <cell r="B407" t="str">
            <v>96-97</v>
          </cell>
          <cell r="C407">
            <v>120</v>
          </cell>
          <cell r="D407">
            <v>350</v>
          </cell>
          <cell r="E407">
            <v>359.1</v>
          </cell>
          <cell r="F407">
            <v>102.6</v>
          </cell>
          <cell r="G407">
            <v>2.4</v>
          </cell>
          <cell r="H407">
            <v>0.66833751044277356</v>
          </cell>
          <cell r="I407">
            <v>126</v>
          </cell>
          <cell r="M407">
            <v>345</v>
          </cell>
          <cell r="N407">
            <v>357.08</v>
          </cell>
          <cell r="O407" t="str">
            <v>18.09.96</v>
          </cell>
          <cell r="P407">
            <v>344.17</v>
          </cell>
          <cell r="Q407" t="str">
            <v>20.06.96</v>
          </cell>
        </row>
        <row r="408">
          <cell r="B408" t="str">
            <v>97-98</v>
          </cell>
          <cell r="C408">
            <v>120</v>
          </cell>
          <cell r="D408">
            <v>350</v>
          </cell>
          <cell r="E408">
            <v>189.14</v>
          </cell>
          <cell r="F408">
            <v>54.04</v>
          </cell>
          <cell r="G408">
            <v>0.27700000000000002</v>
          </cell>
          <cell r="H408">
            <v>0.14645236332875122</v>
          </cell>
          <cell r="I408">
            <v>130</v>
          </cell>
          <cell r="K408">
            <v>2745.8</v>
          </cell>
          <cell r="M408">
            <v>355.56</v>
          </cell>
          <cell r="N408">
            <v>357.17</v>
          </cell>
          <cell r="O408" t="str">
            <v>24.09.97</v>
          </cell>
          <cell r="P408">
            <v>341.04</v>
          </cell>
          <cell r="Q408" t="str">
            <v>24.06.97</v>
          </cell>
        </row>
        <row r="409">
          <cell r="B409" t="str">
            <v>98-99</v>
          </cell>
          <cell r="C409">
            <v>120</v>
          </cell>
          <cell r="D409">
            <v>350</v>
          </cell>
          <cell r="E409">
            <v>610.92740000000003</v>
          </cell>
          <cell r="F409">
            <v>174.55068571428572</v>
          </cell>
          <cell r="G409">
            <v>0.36320999999999998</v>
          </cell>
          <cell r="H409">
            <v>5.9452236059472856E-2</v>
          </cell>
          <cell r="I409">
            <v>124</v>
          </cell>
          <cell r="K409">
            <v>2745.8</v>
          </cell>
          <cell r="M409">
            <v>334.51</v>
          </cell>
          <cell r="N409">
            <v>357.1</v>
          </cell>
          <cell r="O409" t="str">
            <v>03.10.98</v>
          </cell>
          <cell r="P409">
            <v>343.6</v>
          </cell>
          <cell r="Q409" t="str">
            <v>30.03.99</v>
          </cell>
        </row>
        <row r="410">
          <cell r="B410" t="str">
            <v>99-00</v>
          </cell>
          <cell r="C410">
            <v>120</v>
          </cell>
          <cell r="D410">
            <v>350</v>
          </cell>
          <cell r="E410">
            <v>430.4</v>
          </cell>
          <cell r="F410">
            <v>122.97142857142858</v>
          </cell>
          <cell r="G410">
            <v>0.3</v>
          </cell>
          <cell r="H410">
            <v>6.9702602230483274E-2</v>
          </cell>
          <cell r="I410">
            <v>123</v>
          </cell>
          <cell r="J410">
            <v>4046.5</v>
          </cell>
          <cell r="K410" t="str">
            <v xml:space="preserve"> </v>
          </cell>
          <cell r="M410">
            <v>344.57</v>
          </cell>
          <cell r="N410">
            <v>357.8</v>
          </cell>
          <cell r="P410">
            <v>338.38</v>
          </cell>
        </row>
        <row r="411">
          <cell r="B411" t="str">
            <v>00-01</v>
          </cell>
          <cell r="C411">
            <v>120</v>
          </cell>
          <cell r="D411">
            <v>400</v>
          </cell>
          <cell r="E411">
            <v>233.76</v>
          </cell>
          <cell r="F411">
            <v>58.44</v>
          </cell>
          <cell r="G411">
            <v>0.47</v>
          </cell>
          <cell r="H411">
            <v>0.2010609171800137</v>
          </cell>
          <cell r="I411">
            <v>121</v>
          </cell>
          <cell r="M411">
            <v>345.48</v>
          </cell>
        </row>
        <row r="412">
          <cell r="A412" t="str">
            <v>Average</v>
          </cell>
        </row>
        <row r="413">
          <cell r="A413" t="str">
            <v>RAJGHAT</v>
          </cell>
          <cell r="B413" t="str">
            <v>99-00</v>
          </cell>
          <cell r="C413">
            <v>15</v>
          </cell>
          <cell r="D413">
            <v>160</v>
          </cell>
          <cell r="E413">
            <v>27.28</v>
          </cell>
          <cell r="F413">
            <v>17.05</v>
          </cell>
          <cell r="G413">
            <v>0.12</v>
          </cell>
          <cell r="H413">
            <v>0.44</v>
          </cell>
          <cell r="M413">
            <v>351.7</v>
          </cell>
        </row>
        <row r="414">
          <cell r="B414" t="str">
            <v>00-01</v>
          </cell>
          <cell r="C414">
            <v>45</v>
          </cell>
          <cell r="D414">
            <v>100</v>
          </cell>
          <cell r="E414">
            <v>58.17</v>
          </cell>
          <cell r="F414">
            <v>61.24</v>
          </cell>
          <cell r="G414">
            <v>0.41</v>
          </cell>
          <cell r="H414">
            <v>0.71</v>
          </cell>
          <cell r="I414">
            <v>40</v>
          </cell>
          <cell r="M414">
            <v>359</v>
          </cell>
        </row>
        <row r="415">
          <cell r="A415" t="str">
            <v>Average</v>
          </cell>
        </row>
        <row r="416">
          <cell r="A416" t="str">
            <v>M.P.RAJGHAT</v>
          </cell>
          <cell r="B416" t="str">
            <v>99-00</v>
          </cell>
          <cell r="C416">
            <v>7.5</v>
          </cell>
          <cell r="D416">
            <v>80</v>
          </cell>
          <cell r="E416">
            <v>13.64</v>
          </cell>
          <cell r="F416">
            <v>17.05</v>
          </cell>
          <cell r="G416">
            <v>0.06</v>
          </cell>
          <cell r="H416">
            <v>0.03</v>
          </cell>
        </row>
        <row r="417">
          <cell r="B417" t="str">
            <v>00-01</v>
          </cell>
          <cell r="C417">
            <v>22.5</v>
          </cell>
          <cell r="D417">
            <v>50</v>
          </cell>
          <cell r="E417">
            <v>29.09</v>
          </cell>
          <cell r="F417">
            <v>61.24</v>
          </cell>
          <cell r="G417">
            <v>0.21</v>
          </cell>
          <cell r="H417">
            <v>0.04</v>
          </cell>
        </row>
        <row r="418">
          <cell r="A418" t="str">
            <v>Average</v>
          </cell>
          <cell r="D418">
            <v>426.66666666666669</v>
          </cell>
          <cell r="E418">
            <v>410.27956666666665</v>
          </cell>
          <cell r="F418">
            <v>112.55368571428572</v>
          </cell>
          <cell r="G418">
            <v>2.6400350000000001</v>
          </cell>
          <cell r="H418">
            <v>0.87449496143438588</v>
          </cell>
          <cell r="I418">
            <v>145.16666666666666</v>
          </cell>
          <cell r="J418">
            <v>2112.5833333333335</v>
          </cell>
          <cell r="K418">
            <v>915.26666666666677</v>
          </cell>
          <cell r="L418">
            <v>0</v>
          </cell>
          <cell r="M418">
            <v>522.13333333333333</v>
          </cell>
          <cell r="N418">
            <v>477</v>
          </cell>
          <cell r="O418" t="str">
            <v xml:space="preserve"> </v>
          </cell>
          <cell r="P418">
            <v>0</v>
          </cell>
          <cell r="Q418">
            <v>0</v>
          </cell>
        </row>
        <row r="419">
          <cell r="A419" t="str">
            <v>M.P.HYDEL</v>
          </cell>
          <cell r="B419" t="str">
            <v>88-89</v>
          </cell>
          <cell r="C419">
            <v>389.66666666666663</v>
          </cell>
          <cell r="D419">
            <v>910</v>
          </cell>
          <cell r="E419">
            <v>884.83333333333326</v>
          </cell>
          <cell r="F419">
            <v>97.234432234432234</v>
          </cell>
          <cell r="G419">
            <v>0</v>
          </cell>
          <cell r="H419">
            <v>0</v>
          </cell>
          <cell r="I419" t="str">
            <v xml:space="preserve"> </v>
          </cell>
        </row>
        <row r="420">
          <cell r="B420" t="str">
            <v>89-90</v>
          </cell>
          <cell r="C420">
            <v>389.66666666666663</v>
          </cell>
          <cell r="D420">
            <v>950</v>
          </cell>
          <cell r="E420">
            <v>872.75166666666655</v>
          </cell>
          <cell r="F420">
            <v>91.868596491228061</v>
          </cell>
          <cell r="G420">
            <v>6.2333333333333334</v>
          </cell>
          <cell r="H420">
            <v>0.71421614777781395</v>
          </cell>
          <cell r="I420" t="str">
            <v xml:space="preserve"> </v>
          </cell>
        </row>
        <row r="421">
          <cell r="B421" t="str">
            <v>90-91</v>
          </cell>
          <cell r="C421">
            <v>389.66666666666663</v>
          </cell>
          <cell r="D421">
            <v>1085</v>
          </cell>
          <cell r="E421">
            <v>1166.44</v>
          </cell>
          <cell r="F421">
            <v>107.50599078341014</v>
          </cell>
          <cell r="G421">
            <v>2.7333333333333334</v>
          </cell>
          <cell r="H421">
            <v>0.23433124149834822</v>
          </cell>
          <cell r="I421" t="str">
            <v xml:space="preserve"> </v>
          </cell>
        </row>
        <row r="422">
          <cell r="B422" t="str">
            <v>91-92</v>
          </cell>
          <cell r="C422">
            <v>704.66666666666663</v>
          </cell>
          <cell r="D422">
            <v>1846</v>
          </cell>
          <cell r="E422">
            <v>1498.6583333333333</v>
          </cell>
          <cell r="F422">
            <v>81.184091729866381</v>
          </cell>
          <cell r="G422">
            <v>4.5333333333333332</v>
          </cell>
          <cell r="H422">
            <v>0.30249278521344092</v>
          </cell>
          <cell r="I422" t="str">
            <v xml:space="preserve"> </v>
          </cell>
        </row>
        <row r="423">
          <cell r="B423" t="str">
            <v>92-93</v>
          </cell>
          <cell r="C423">
            <v>724.66666666666663</v>
          </cell>
          <cell r="D423">
            <v>1938.3333333333333</v>
          </cell>
          <cell r="E423">
            <v>1511.4950000000001</v>
          </cell>
          <cell r="F423">
            <v>77.979105760963023</v>
          </cell>
          <cell r="G423">
            <v>7.6999999999999993</v>
          </cell>
          <cell r="H423">
            <v>0.5094294059854646</v>
          </cell>
          <cell r="I423" t="str">
            <v xml:space="preserve"> </v>
          </cell>
        </row>
        <row r="424">
          <cell r="B424" t="str">
            <v>93-94</v>
          </cell>
          <cell r="C424">
            <v>724.66666666666663</v>
          </cell>
          <cell r="D424">
            <v>1990</v>
          </cell>
          <cell r="E424">
            <v>1658.25848</v>
          </cell>
          <cell r="F424">
            <v>83.329571859296479</v>
          </cell>
          <cell r="G424">
            <v>10.773333333333333</v>
          </cell>
          <cell r="H424">
            <v>0.64967756614959893</v>
          </cell>
          <cell r="I424" t="str">
            <v xml:space="preserve"> </v>
          </cell>
        </row>
        <row r="425">
          <cell r="B425" t="str">
            <v>94-95</v>
          </cell>
          <cell r="C425">
            <v>844.66666666666663</v>
          </cell>
          <cell r="D425">
            <v>2000</v>
          </cell>
          <cell r="E425">
            <v>2415.3333333333335</v>
          </cell>
          <cell r="F425">
            <v>120.76666666666667</v>
          </cell>
          <cell r="G425">
            <v>17.51774533333333</v>
          </cell>
          <cell r="H425">
            <v>0.72527237096328989</v>
          </cell>
          <cell r="I425" t="str">
            <v xml:space="preserve"> </v>
          </cell>
        </row>
        <row r="426">
          <cell r="B426" t="str">
            <v>95-96</v>
          </cell>
          <cell r="C426">
            <v>844.66666666666663</v>
          </cell>
          <cell r="D426">
            <v>2000</v>
          </cell>
          <cell r="E426">
            <v>2253.1166666666663</v>
          </cell>
          <cell r="F426">
            <v>112.65583333333332</v>
          </cell>
          <cell r="G426">
            <v>13.9</v>
          </cell>
          <cell r="H426">
            <v>0.61692322486629636</v>
          </cell>
        </row>
        <row r="427">
          <cell r="B427" t="str">
            <v>96-97</v>
          </cell>
          <cell r="C427">
            <v>844.66666666666663</v>
          </cell>
          <cell r="D427">
            <v>2200</v>
          </cell>
          <cell r="E427">
            <v>2274.25</v>
          </cell>
          <cell r="F427">
            <v>103.375</v>
          </cell>
          <cell r="G427">
            <v>10.516666666666667</v>
          </cell>
          <cell r="H427">
            <v>0.46242350958191347</v>
          </cell>
        </row>
        <row r="428">
          <cell r="B428" t="str">
            <v>97-98</v>
          </cell>
          <cell r="C428">
            <v>844.66666666666663</v>
          </cell>
          <cell r="D428">
            <v>2200</v>
          </cell>
          <cell r="E428">
            <v>2324.9116666666664</v>
          </cell>
          <cell r="F428">
            <v>105.67780303030301</v>
          </cell>
          <cell r="G428">
            <v>9.3574999999999982</v>
          </cell>
          <cell r="H428">
            <v>0.40248840995392648</v>
          </cell>
        </row>
        <row r="429">
          <cell r="B429" t="str">
            <v>98-99</v>
          </cell>
          <cell r="C429">
            <v>844.66666666666663</v>
          </cell>
          <cell r="D429">
            <v>2300</v>
          </cell>
          <cell r="E429">
            <v>2850.594066666667</v>
          </cell>
          <cell r="F429">
            <v>123.93887246376812</v>
          </cell>
          <cell r="G429">
            <v>9.596543333333333</v>
          </cell>
          <cell r="H429">
            <v>0.33665064575662362</v>
          </cell>
        </row>
        <row r="430">
          <cell r="B430" t="str">
            <v>99-00</v>
          </cell>
          <cell r="D430">
            <v>2440</v>
          </cell>
          <cell r="E430">
            <v>2507.17</v>
          </cell>
          <cell r="F430">
            <v>102.75286885245902</v>
          </cell>
          <cell r="G430">
            <v>5.9</v>
          </cell>
          <cell r="H430">
            <v>0.23532508764862373</v>
          </cell>
        </row>
        <row r="431">
          <cell r="B431" t="str">
            <v>00-01</v>
          </cell>
          <cell r="C431">
            <v>867.5</v>
          </cell>
          <cell r="D431">
            <v>2442</v>
          </cell>
          <cell r="E431">
            <v>1809.98</v>
          </cell>
          <cell r="F431">
            <v>74.118755118755118</v>
          </cell>
          <cell r="G431">
            <v>9.17</v>
          </cell>
          <cell r="H431">
            <v>0.50663543243571751</v>
          </cell>
        </row>
        <row r="432">
          <cell r="A432" t="str">
            <v>Average last 5 years</v>
          </cell>
          <cell r="D432">
            <v>2140</v>
          </cell>
          <cell r="E432">
            <v>2423.6411466666664</v>
          </cell>
          <cell r="F432">
            <v>113.28283509881423</v>
          </cell>
          <cell r="G432">
            <v>12.177691066666664</v>
          </cell>
          <cell r="H432">
            <v>0.50875163222440989</v>
          </cell>
          <cell r="I432" t="str">
            <v xml:space="preserve"> </v>
          </cell>
          <cell r="J432" t="str">
            <v xml:space="preserve"> </v>
          </cell>
          <cell r="K432" t="str">
            <v xml:space="preserve"> </v>
          </cell>
          <cell r="L432" t="str">
            <v xml:space="preserve"> </v>
          </cell>
          <cell r="M432" t="str">
            <v xml:space="preserve"> </v>
          </cell>
          <cell r="N432" t="str">
            <v xml:space="preserve"> </v>
          </cell>
          <cell r="O432" t="str">
            <v xml:space="preserve"> </v>
          </cell>
          <cell r="P432" t="str">
            <v xml:space="preserve"> </v>
          </cell>
          <cell r="Q432" t="str">
            <v xml:space="preserve"> </v>
          </cell>
        </row>
        <row r="433">
          <cell r="A433" t="str">
            <v>M.P.TOTAL</v>
          </cell>
          <cell r="B433" t="str">
            <v>88-89</v>
          </cell>
          <cell r="C433">
            <v>3077.1666666666665</v>
          </cell>
          <cell r="D433">
            <v>13250</v>
          </cell>
          <cell r="E433">
            <v>12343.131333333335</v>
          </cell>
          <cell r="F433">
            <v>93.155708176100646</v>
          </cell>
          <cell r="G433">
            <v>0</v>
          </cell>
          <cell r="H433">
            <v>0</v>
          </cell>
        </row>
        <row r="434">
          <cell r="B434" t="str">
            <v>89-90</v>
          </cell>
          <cell r="C434">
            <v>3077.1666666666665</v>
          </cell>
          <cell r="D434">
            <v>13320</v>
          </cell>
          <cell r="E434">
            <v>12645.461666666666</v>
          </cell>
          <cell r="F434">
            <v>94.935898398398393</v>
          </cell>
          <cell r="G434">
            <v>1158.0333333333333</v>
          </cell>
          <cell r="H434">
            <v>9.1576991323764769</v>
          </cell>
        </row>
        <row r="435">
          <cell r="B435" t="str">
            <v>90-91</v>
          </cell>
          <cell r="C435">
            <v>2947.1666666666665</v>
          </cell>
          <cell r="D435">
            <v>14155</v>
          </cell>
          <cell r="E435">
            <v>12937.164000000001</v>
          </cell>
          <cell r="F435">
            <v>91.396425291416477</v>
          </cell>
          <cell r="G435">
            <v>1248.7273333333335</v>
          </cell>
          <cell r="H435">
            <v>9.652249390464041</v>
          </cell>
          <cell r="I435" t="str">
            <v xml:space="preserve"> </v>
          </cell>
        </row>
        <row r="436">
          <cell r="B436" t="str">
            <v>91-92</v>
          </cell>
          <cell r="C436">
            <v>3262.1666666666665</v>
          </cell>
          <cell r="D436">
            <v>14606</v>
          </cell>
          <cell r="E436">
            <v>12524.380333333333</v>
          </cell>
          <cell r="F436">
            <v>85.748187959286128</v>
          </cell>
          <cell r="G436">
            <v>1179.9433333333332</v>
          </cell>
          <cell r="H436">
            <v>9.4211713628094067</v>
          </cell>
          <cell r="I436" t="str">
            <v xml:space="preserve"> </v>
          </cell>
        </row>
        <row r="437">
          <cell r="B437" t="str">
            <v>92-93</v>
          </cell>
          <cell r="C437">
            <v>3282.1666666666665</v>
          </cell>
          <cell r="D437">
            <v>14538.333333333334</v>
          </cell>
          <cell r="E437">
            <v>13259.179000000002</v>
          </cell>
          <cell r="F437">
            <v>91.20150636248998</v>
          </cell>
          <cell r="G437">
            <v>1232.616</v>
          </cell>
          <cell r="H437">
            <v>9.296322193101096</v>
          </cell>
          <cell r="I437" t="str">
            <v xml:space="preserve"> </v>
          </cell>
        </row>
        <row r="438">
          <cell r="B438" t="str">
            <v>93-94</v>
          </cell>
          <cell r="C438">
            <v>3482.1666666666665</v>
          </cell>
          <cell r="D438">
            <v>16325</v>
          </cell>
          <cell r="E438">
            <v>14382.00028</v>
          </cell>
          <cell r="F438">
            <v>88.098010903522194</v>
          </cell>
          <cell r="G438">
            <v>1337.7796703333336</v>
          </cell>
          <cell r="H438">
            <v>9.3017636231984095</v>
          </cell>
          <cell r="I438" t="str">
            <v xml:space="preserve"> </v>
          </cell>
        </row>
        <row r="439">
          <cell r="B439" t="str">
            <v>94-95</v>
          </cell>
          <cell r="C439">
            <v>3812.1666666666665</v>
          </cell>
          <cell r="D439">
            <v>16230</v>
          </cell>
          <cell r="E439">
            <v>16597.313333333332</v>
          </cell>
          <cell r="F439">
            <v>102.2631751899774</v>
          </cell>
          <cell r="G439">
            <v>1511.8777453333332</v>
          </cell>
          <cell r="H439">
            <v>9.1091715566816642</v>
          </cell>
          <cell r="I439" t="str">
            <v xml:space="preserve"> </v>
          </cell>
        </row>
        <row r="440">
          <cell r="B440" t="str">
            <v>95-96</v>
          </cell>
          <cell r="C440">
            <v>3812.1666666666665</v>
          </cell>
          <cell r="D440">
            <v>18000</v>
          </cell>
          <cell r="E440">
            <v>17598.816666666666</v>
          </cell>
          <cell r="F440">
            <v>97.771203703703691</v>
          </cell>
          <cell r="G440">
            <v>1592.9199999999998</v>
          </cell>
          <cell r="H440">
            <v>9.0512903803191307</v>
          </cell>
        </row>
        <row r="441">
          <cell r="B441" t="str">
            <v>96-97</v>
          </cell>
          <cell r="C441">
            <v>3812.1666666666665</v>
          </cell>
          <cell r="D441">
            <v>18490</v>
          </cell>
          <cell r="E441">
            <v>18413.75</v>
          </cell>
          <cell r="F441">
            <v>99.587614926987555</v>
          </cell>
          <cell r="G441">
            <v>1593.5166666666669</v>
          </cell>
          <cell r="H441">
            <v>8.653949720543979</v>
          </cell>
        </row>
        <row r="442">
          <cell r="B442" t="str">
            <v>97-98</v>
          </cell>
          <cell r="C442">
            <v>3812.1666666666665</v>
          </cell>
          <cell r="D442">
            <v>18680</v>
          </cell>
          <cell r="E442">
            <v>19442.469666666664</v>
          </cell>
          <cell r="F442">
            <v>104.08174339757315</v>
          </cell>
          <cell r="G442">
            <v>1698.3725000000002</v>
          </cell>
          <cell r="H442">
            <v>8.7353743074718118</v>
          </cell>
        </row>
        <row r="443">
          <cell r="B443" t="str">
            <v>98-99</v>
          </cell>
          <cell r="C443">
            <v>3812.1666666666665</v>
          </cell>
          <cell r="D443">
            <v>19120</v>
          </cell>
          <cell r="E443">
            <v>20551.660066666671</v>
          </cell>
          <cell r="F443">
            <v>107.4877618549512</v>
          </cell>
          <cell r="G443">
            <v>1723.2765433333334</v>
          </cell>
          <cell r="H443">
            <v>8.3850965700253344</v>
          </cell>
        </row>
        <row r="444">
          <cell r="B444" t="str">
            <v>99-00</v>
          </cell>
          <cell r="D444">
            <v>20565</v>
          </cell>
          <cell r="E444">
            <v>21812.7</v>
          </cell>
          <cell r="F444">
            <v>106.1</v>
          </cell>
          <cell r="G444">
            <v>1888.1</v>
          </cell>
          <cell r="H444">
            <v>8.6999999999999993</v>
          </cell>
        </row>
        <row r="445">
          <cell r="B445" t="str">
            <v>00-01</v>
          </cell>
          <cell r="C445">
            <v>4255</v>
          </cell>
          <cell r="D445">
            <v>23512</v>
          </cell>
          <cell r="E445">
            <v>21436.92</v>
          </cell>
          <cell r="F445">
            <v>91.05</v>
          </cell>
          <cell r="G445">
            <v>1918.86</v>
          </cell>
          <cell r="H445">
            <v>8.9499999999999993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s of Generation"/>
      <sheetName val="No.of Tube Leakage"/>
      <sheetName val="EB PS"/>
      <sheetName val="400 KV"/>
      <sheetName val="MCRH"/>
      <sheetName val="LONG DURATION OUTAGE"/>
      <sheetName val="TIME DURATION CAUSE ANALYSIS"/>
      <sheetName val="CAUSE ANALYSIS"/>
      <sheetName val="BREAKUP OF OIL"/>
      <sheetName val="PARTIAL LOSS"/>
      <sheetName val="STN WISE EMR"/>
      <sheetName val="agl-pump-sets"/>
      <sheetName val="EG"/>
      <sheetName val="pump-sets(AI)"/>
      <sheetName val="installes-capacity"/>
      <sheetName val="per-capita"/>
      <sheetName val="towns&amp;villages"/>
      <sheetName val="R.Hrs. Since Comm"/>
      <sheetName val="A"/>
      <sheetName val="A2-02-03"/>
      <sheetName val="ATC Loss Red"/>
      <sheetName val="Demand Raised wrt adj targe "/>
      <sheetName val="Sheet1"/>
      <sheetName val="data"/>
      <sheetName val="EDWise"/>
      <sheetName val="D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DBForeC"/>
      <sheetName val="Short-Term"/>
      <sheetName val="R15 00-01"/>
      <sheetName val="DBHis"/>
      <sheetName val="Agri"/>
      <sheetName val="Agri-support"/>
      <sheetName val="Base Year"/>
      <sheetName val="Dom"/>
      <sheetName val="Dom-sup."/>
      <sheetName val="Dom-Free"/>
      <sheetName val="Chart1"/>
      <sheetName val="LT_Ind"/>
      <sheetName val="NonDom"/>
      <sheetName val="LT_WW"/>
      <sheetName val="LT_Street"/>
      <sheetName val="HT Ind"/>
      <sheetName val="Coal"/>
      <sheetName val="Steel"/>
      <sheetName val="Traction"/>
      <sheetName val="Licensees"/>
      <sheetName val="HT_WW"/>
      <sheetName val="HT_Agr"/>
      <sheetName val="Villages"/>
      <sheetName val="Captive"/>
      <sheetName val="Market"/>
      <sheetName val="Load"/>
      <sheetName val="Growth Rates"/>
      <sheetName val="Services"/>
      <sheetName val="Serv-Worksheet"/>
      <sheetName val="High Sens."/>
      <sheetName val="Low Sens."/>
      <sheetName val="Graphs"/>
      <sheetName val="MODI MPSEB ASSESS"/>
      <sheetName val="Assump-Sens."/>
      <sheetName val="Stationwise Thermal &amp; Hydel Gen"/>
      <sheetName val="Executive Summary -Thermal"/>
      <sheetName val="TWELVE"/>
      <sheetName val="ATP"/>
      <sheetName val="data"/>
      <sheetName val="BREAKUP OF OIL"/>
      <sheetName val="Demand"/>
      <sheetName val="Salient1"/>
      <sheetName val="A 3.7"/>
      <sheetName val="cls"/>
      <sheetName val="04REL"/>
      <sheetName val="Code"/>
      <sheetName val="PACK (B)"/>
      <sheetName val="Sheet1"/>
      <sheetName val="dpc cost"/>
      <sheetName val="SUMMERY"/>
      <sheetName val="Discom 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H9" t="str">
            <v>92-93</v>
          </cell>
          <cell r="I9" t="str">
            <v>93-94</v>
          </cell>
          <cell r="J9" t="str">
            <v>94-95</v>
          </cell>
          <cell r="K9" t="str">
            <v>95-96</v>
          </cell>
          <cell r="L9" t="str">
            <v>96-97</v>
          </cell>
          <cell r="M9" t="str">
            <v>97-98</v>
          </cell>
          <cell r="N9" t="str">
            <v>98-99</v>
          </cell>
          <cell r="O9" t="str">
            <v>99-00</v>
          </cell>
          <cell r="P9" t="str">
            <v>00-01</v>
          </cell>
          <cell r="Q9" t="str">
            <v>Comments</v>
          </cell>
        </row>
        <row r="12">
          <cell r="E12" t="str">
            <v>Actual</v>
          </cell>
          <cell r="H12">
            <v>1146.9464337763561</v>
          </cell>
          <cell r="I12">
            <v>1348.8086210103572</v>
          </cell>
          <cell r="J12">
            <v>1378.8953544924971</v>
          </cell>
          <cell r="K12">
            <v>1514.8534401882121</v>
          </cell>
          <cell r="L12">
            <v>1604.1975852061873</v>
          </cell>
          <cell r="M12">
            <v>1635.3729424049175</v>
          </cell>
          <cell r="N12">
            <v>1759.8646367337187</v>
          </cell>
          <cell r="O12">
            <v>2252.0943689999999</v>
          </cell>
          <cell r="P12">
            <v>2398.1461873885523</v>
          </cell>
        </row>
        <row r="13">
          <cell r="E13" t="str">
            <v>Suppressed</v>
          </cell>
          <cell r="H13">
            <v>65.11538689110921</v>
          </cell>
          <cell r="I13">
            <v>37.988839175032126</v>
          </cell>
          <cell r="J13">
            <v>61.718945381111098</v>
          </cell>
          <cell r="K13">
            <v>92.59736102715533</v>
          </cell>
          <cell r="L13">
            <v>144.18354908010042</v>
          </cell>
          <cell r="M13">
            <v>58.013753112049471</v>
          </cell>
          <cell r="N13">
            <v>60.180182643709031</v>
          </cell>
          <cell r="O13">
            <v>87.996130161098336</v>
          </cell>
          <cell r="P13">
            <v>372.95381261144757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64"/>
  <sheetViews>
    <sheetView view="pageBreakPreview" topLeftCell="A10" zoomScale="42" zoomScaleNormal="55" zoomScaleSheetLayoutView="42" workbookViewId="0">
      <selection activeCell="J8" sqref="J8"/>
    </sheetView>
  </sheetViews>
  <sheetFormatPr defaultRowHeight="13.2"/>
  <cols>
    <col min="1" max="1" width="9.33203125" customWidth="1"/>
    <col min="2" max="2" width="26.6640625" customWidth="1"/>
    <col min="3" max="3" width="14" customWidth="1"/>
    <col min="4" max="4" width="13.88671875" customWidth="1"/>
    <col min="5" max="5" width="21.5546875" customWidth="1"/>
    <col min="6" max="6" width="23.21875" customWidth="1"/>
    <col min="7" max="7" width="23.109375" customWidth="1"/>
    <col min="8" max="8" width="24.33203125" customWidth="1"/>
    <col min="9" max="10" width="25.77734375" customWidth="1"/>
    <col min="11" max="11" width="20.33203125" customWidth="1"/>
    <col min="12" max="12" width="15.77734375" customWidth="1"/>
    <col min="13" max="13" width="18" customWidth="1"/>
    <col min="14" max="14" width="25.44140625" customWidth="1"/>
    <col min="15" max="15" width="23" customWidth="1"/>
    <col min="16" max="16" width="15.77734375" customWidth="1"/>
    <col min="17" max="17" width="17.44140625" customWidth="1"/>
    <col min="18" max="18" width="14.44140625" style="19" customWidth="1"/>
    <col min="19" max="19" width="19.33203125" style="19" customWidth="1"/>
    <col min="20" max="20" width="19.5546875" style="19" customWidth="1"/>
    <col min="21" max="21" width="14.88671875" style="19" customWidth="1"/>
    <col min="22" max="22" width="13.44140625" customWidth="1"/>
    <col min="23" max="23" width="27.21875" customWidth="1"/>
    <col min="24" max="24" width="18.77734375" customWidth="1"/>
    <col min="25" max="25" width="10.5546875" bestFit="1" customWidth="1"/>
  </cols>
  <sheetData>
    <row r="1" spans="1:29" s="2" customFormat="1" ht="65.400000000000006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9" s="2" customFormat="1" ht="64.2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9" s="80" customFormat="1" ht="52.2" customHeight="1">
      <c r="A3" s="107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9" s="4" customFormat="1" ht="56.25" customHeight="1">
      <c r="A4" s="102" t="s">
        <v>1</v>
      </c>
      <c r="B4" s="102" t="s">
        <v>2</v>
      </c>
      <c r="C4" s="102" t="s">
        <v>3</v>
      </c>
      <c r="D4" s="102" t="s">
        <v>4</v>
      </c>
      <c r="E4" s="102" t="s">
        <v>5</v>
      </c>
      <c r="F4" s="102" t="s">
        <v>6</v>
      </c>
      <c r="G4" s="102" t="s">
        <v>7</v>
      </c>
      <c r="H4" s="102"/>
      <c r="I4" s="102"/>
      <c r="J4" s="102" t="s">
        <v>8</v>
      </c>
      <c r="K4" s="102"/>
      <c r="L4" s="102"/>
      <c r="M4" s="102"/>
      <c r="N4" s="103" t="s">
        <v>66</v>
      </c>
      <c r="O4" s="104"/>
      <c r="P4" s="104"/>
      <c r="Q4" s="105"/>
      <c r="R4" s="103" t="s">
        <v>68</v>
      </c>
      <c r="S4" s="104"/>
      <c r="T4" s="104"/>
      <c r="U4" s="104"/>
      <c r="V4" s="105"/>
    </row>
    <row r="5" spans="1:29" s="4" customFormat="1" ht="284.39999999999998" customHeight="1">
      <c r="A5" s="102"/>
      <c r="B5" s="102"/>
      <c r="C5" s="102"/>
      <c r="D5" s="102"/>
      <c r="E5" s="102"/>
      <c r="F5" s="102"/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65</v>
      </c>
      <c r="O5" s="5" t="s">
        <v>16</v>
      </c>
      <c r="P5" s="5" t="s">
        <v>17</v>
      </c>
      <c r="Q5" s="5" t="s">
        <v>18</v>
      </c>
      <c r="R5" s="5" t="s">
        <v>32</v>
      </c>
      <c r="S5" s="59" t="s">
        <v>58</v>
      </c>
      <c r="T5" s="5" t="s">
        <v>12</v>
      </c>
      <c r="U5" s="5" t="s">
        <v>33</v>
      </c>
      <c r="V5" s="5" t="s">
        <v>34</v>
      </c>
    </row>
    <row r="6" spans="1:29" s="12" customFormat="1" ht="3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 t="s">
        <v>19</v>
      </c>
      <c r="G6" s="50">
        <v>6</v>
      </c>
      <c r="H6" s="50">
        <v>7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24</v>
      </c>
      <c r="N6" s="50">
        <v>13</v>
      </c>
      <c r="O6" s="50" t="s">
        <v>25</v>
      </c>
      <c r="P6" s="50">
        <v>15</v>
      </c>
      <c r="Q6" s="50">
        <v>16</v>
      </c>
      <c r="R6" s="75">
        <v>17</v>
      </c>
      <c r="S6" s="75">
        <v>18</v>
      </c>
      <c r="T6" s="75">
        <v>19</v>
      </c>
      <c r="U6" s="75" t="s">
        <v>78</v>
      </c>
      <c r="V6" s="75" t="s">
        <v>79</v>
      </c>
    </row>
    <row r="7" spans="1:29" s="2" customFormat="1" ht="85.2" customHeight="1">
      <c r="A7" s="13">
        <v>1</v>
      </c>
      <c r="B7" s="43" t="s">
        <v>26</v>
      </c>
      <c r="C7" s="13">
        <v>36</v>
      </c>
      <c r="D7" s="13">
        <v>33</v>
      </c>
      <c r="E7" s="14">
        <v>0.16250000000000001</v>
      </c>
      <c r="F7" s="14">
        <f>E7+'[18]Annexure 1'!$F$7</f>
        <v>0.25</v>
      </c>
      <c r="G7" s="15">
        <v>18.000416666666666</v>
      </c>
      <c r="H7" s="14">
        <v>8.3737499999999976</v>
      </c>
      <c r="I7" s="14">
        <f>G7+H7</f>
        <v>26.374166666666664</v>
      </c>
      <c r="J7" s="14">
        <f>I7+F7</f>
        <v>26.624166666666664</v>
      </c>
      <c r="K7" s="14">
        <f>J7/C7</f>
        <v>0.73956018518518507</v>
      </c>
      <c r="L7" s="16">
        <f>((C7*W7*31)-I7)*100/(C7*W7*31)</f>
        <v>97.636723416965353</v>
      </c>
      <c r="M7" s="16">
        <f>((C7*W7*31)-J7)*100/(C7*W7*31)</f>
        <v>97.614321983273598</v>
      </c>
      <c r="N7" s="89">
        <f>J7+'[18]Annexure 1'!$N$7</f>
        <v>39.390833333333333</v>
      </c>
      <c r="O7" s="14">
        <f t="shared" ref="O7:O14" si="0">N7/C7</f>
        <v>1.0941898148148148</v>
      </c>
      <c r="P7" s="16">
        <f>((C7*W7*61)-(N7-F7))*100/(C7*W7*61)</f>
        <v>98.217630540376433</v>
      </c>
      <c r="Q7" s="16">
        <f>(((C7*W7*61)-N7)*100/(C7*W7*61))</f>
        <v>98.206246205221618</v>
      </c>
      <c r="R7" s="13">
        <v>1025</v>
      </c>
      <c r="S7" s="13">
        <v>58962</v>
      </c>
      <c r="T7" s="16">
        <v>638.97</v>
      </c>
      <c r="U7" s="44">
        <f t="shared" ref="U7:U14" si="1">R7/D7</f>
        <v>31.060606060606062</v>
      </c>
      <c r="V7" s="44">
        <f t="shared" ref="V7:V14" si="2">T7/D7</f>
        <v>19.362727272727273</v>
      </c>
      <c r="W7" s="1">
        <v>1</v>
      </c>
      <c r="X7" s="60">
        <f>58/60</f>
        <v>0.96666666666666667</v>
      </c>
    </row>
    <row r="8" spans="1:29" s="2" customFormat="1" ht="85.2" customHeight="1">
      <c r="A8" s="13">
        <v>2</v>
      </c>
      <c r="B8" s="43" t="s">
        <v>27</v>
      </c>
      <c r="C8" s="13">
        <v>11</v>
      </c>
      <c r="D8" s="13">
        <v>11</v>
      </c>
      <c r="E8" s="14">
        <v>0.11805555555555557</v>
      </c>
      <c r="F8" s="14">
        <f>E8+'[18]Annexure 1'!$F$8</f>
        <v>0.20833333333333334</v>
      </c>
      <c r="G8" s="14">
        <v>4.6784722222222221</v>
      </c>
      <c r="H8" s="14">
        <v>3.0659722222222219</v>
      </c>
      <c r="I8" s="14">
        <f t="shared" ref="I8:I13" si="3">G8+H8</f>
        <v>7.7444444444444436</v>
      </c>
      <c r="J8" s="14">
        <f>I8+F8</f>
        <v>7.9527777777777766</v>
      </c>
      <c r="K8" s="14">
        <f t="shared" ref="K8:K14" si="4">J8/C8</f>
        <v>0.72297979797979783</v>
      </c>
      <c r="L8" s="16">
        <f t="shared" ref="L8:L14" si="5">((C8*W8*31)-I8)*100/(C8*W8*31)</f>
        <v>97.728901922450305</v>
      </c>
      <c r="M8" s="16">
        <f t="shared" ref="M8:M14" si="6">((C8*W8*31)-J8)*100/(C8*W8*31)</f>
        <v>97.667807103290968</v>
      </c>
      <c r="N8" s="89">
        <f>J8+'[18]Annexure 1'!$N$8</f>
        <v>15.44375</v>
      </c>
      <c r="O8" s="14">
        <f t="shared" si="0"/>
        <v>1.4039772727272728</v>
      </c>
      <c r="P8" s="16">
        <f t="shared" ref="P8:P14" si="7">((C8*W8*61)-(N8-F8))*100/(C8*W8*61)</f>
        <v>97.729446100347729</v>
      </c>
      <c r="Q8" s="16">
        <f t="shared" ref="Q8:Q14" si="8">(((C8*W8*61)-N8)*100/(C8*W8*61))</f>
        <v>97.698397913561848</v>
      </c>
      <c r="R8" s="13">
        <v>947</v>
      </c>
      <c r="S8" s="13">
        <v>42244</v>
      </c>
      <c r="T8" s="16">
        <v>190.87</v>
      </c>
      <c r="U8" s="44">
        <f t="shared" si="1"/>
        <v>86.090909090909093</v>
      </c>
      <c r="V8" s="44">
        <f t="shared" si="2"/>
        <v>17.351818181818182</v>
      </c>
      <c r="W8" s="1">
        <v>1</v>
      </c>
      <c r="X8" s="60">
        <f>52/60</f>
        <v>0.8666666666666667</v>
      </c>
    </row>
    <row r="9" spans="1:29" s="9" customFormat="1" ht="85.2" customHeight="1">
      <c r="A9" s="13">
        <v>3</v>
      </c>
      <c r="B9" s="43" t="s">
        <v>28</v>
      </c>
      <c r="C9" s="13">
        <v>30</v>
      </c>
      <c r="D9" s="13">
        <v>30</v>
      </c>
      <c r="E9" s="14">
        <v>0.59958333333333336</v>
      </c>
      <c r="F9" s="14">
        <f>E9+'[18]Annexure 1'!$F$9</f>
        <v>1.0162500000000001</v>
      </c>
      <c r="G9" s="14">
        <v>8.9308333333333341</v>
      </c>
      <c r="H9" s="14">
        <v>9.3516666666666666</v>
      </c>
      <c r="I9" s="14">
        <f t="shared" si="3"/>
        <v>18.282499999999999</v>
      </c>
      <c r="J9" s="14">
        <f t="shared" ref="J9:J14" si="9">I9+F9</f>
        <v>19.298749999999998</v>
      </c>
      <c r="K9" s="14">
        <f t="shared" si="4"/>
        <v>0.6432916666666666</v>
      </c>
      <c r="L9" s="16">
        <f t="shared" si="5"/>
        <v>98.034139784946234</v>
      </c>
      <c r="M9" s="16">
        <f t="shared" si="6"/>
        <v>97.924865591397847</v>
      </c>
      <c r="N9" s="89">
        <f>J9+'[18]Annexure 1'!$N$9</f>
        <v>38.191111111111113</v>
      </c>
      <c r="O9" s="14">
        <f t="shared" si="0"/>
        <v>1.2730370370370372</v>
      </c>
      <c r="P9" s="16">
        <f t="shared" si="7"/>
        <v>97.968586824529439</v>
      </c>
      <c r="Q9" s="16">
        <f t="shared" si="8"/>
        <v>97.913054037644216</v>
      </c>
      <c r="R9" s="13">
        <v>697</v>
      </c>
      <c r="S9" s="13">
        <v>98569</v>
      </c>
      <c r="T9" s="16">
        <v>463.17</v>
      </c>
      <c r="U9" s="44">
        <f t="shared" si="1"/>
        <v>23.233333333333334</v>
      </c>
      <c r="V9" s="44">
        <f t="shared" si="2"/>
        <v>15.439</v>
      </c>
      <c r="W9" s="1">
        <v>1</v>
      </c>
      <c r="X9" s="60">
        <f>10/60</f>
        <v>0.16666666666666666</v>
      </c>
    </row>
    <row r="10" spans="1:29" s="9" customFormat="1" ht="85.2" customHeight="1">
      <c r="A10" s="13">
        <v>4</v>
      </c>
      <c r="B10" s="43" t="s">
        <v>35</v>
      </c>
      <c r="C10" s="81">
        <v>679</v>
      </c>
      <c r="D10" s="81">
        <v>630</v>
      </c>
      <c r="E10" s="42">
        <v>31.387499999999999</v>
      </c>
      <c r="F10" s="14">
        <f>E10+'[18]Annexure 1'!$F$10</f>
        <v>41.87777777777778</v>
      </c>
      <c r="G10" s="42">
        <v>7.5090277777777779</v>
      </c>
      <c r="H10" s="42">
        <v>77.939583333333331</v>
      </c>
      <c r="I10" s="14">
        <f t="shared" si="3"/>
        <v>85.448611111111106</v>
      </c>
      <c r="J10" s="14">
        <f t="shared" si="9"/>
        <v>127.32638888888889</v>
      </c>
      <c r="K10" s="14">
        <f t="shared" si="4"/>
        <v>0.18752045491736213</v>
      </c>
      <c r="L10" s="16">
        <f t="shared" si="5"/>
        <v>99.594049070686921</v>
      </c>
      <c r="M10" s="16">
        <f t="shared" si="6"/>
        <v>99.395095306718176</v>
      </c>
      <c r="N10" s="89">
        <f>J10+'[18]Annexure 1'!$N$10</f>
        <v>565.03263888888887</v>
      </c>
      <c r="O10" s="14">
        <f t="shared" si="0"/>
        <v>0.83215410734740625</v>
      </c>
      <c r="P10" s="16">
        <f t="shared" si="7"/>
        <v>98.736920589316213</v>
      </c>
      <c r="Q10" s="16">
        <f t="shared" si="8"/>
        <v>98.635812938774748</v>
      </c>
      <c r="R10" s="44">
        <v>5735</v>
      </c>
      <c r="S10" s="44">
        <v>1209160</v>
      </c>
      <c r="T10" s="16">
        <v>3055.83</v>
      </c>
      <c r="U10" s="44">
        <f t="shared" si="1"/>
        <v>9.1031746031746028</v>
      </c>
      <c r="V10" s="44">
        <f t="shared" si="2"/>
        <v>4.8505238095238097</v>
      </c>
      <c r="W10" s="1">
        <v>1</v>
      </c>
      <c r="X10" s="60">
        <f>50/60</f>
        <v>0.83333333333333337</v>
      </c>
      <c r="Y10" s="63">
        <f>38/60</f>
        <v>0.6333333333333333</v>
      </c>
    </row>
    <row r="11" spans="1:29" s="84" customFormat="1" ht="85.2" customHeight="1">
      <c r="A11" s="85">
        <v>5</v>
      </c>
      <c r="B11" s="86" t="s">
        <v>36</v>
      </c>
      <c r="C11" s="81">
        <v>766</v>
      </c>
      <c r="D11" s="81">
        <v>619</v>
      </c>
      <c r="E11" s="87">
        <v>17.049305555555556</v>
      </c>
      <c r="F11" s="87">
        <f>E11+'[18]Annexure 1'!$F$11</f>
        <v>25.879166666666666</v>
      </c>
      <c r="G11" s="87">
        <v>171.17291666666668</v>
      </c>
      <c r="H11" s="87">
        <v>299.9298263888889</v>
      </c>
      <c r="I11" s="87">
        <f t="shared" si="3"/>
        <v>471.10274305555561</v>
      </c>
      <c r="J11" s="87">
        <f t="shared" si="9"/>
        <v>496.98190972222227</v>
      </c>
      <c r="K11" s="87">
        <f t="shared" si="4"/>
        <v>0.64880144872352774</v>
      </c>
      <c r="L11" s="88">
        <f t="shared" si="5"/>
        <v>98.016075368249162</v>
      </c>
      <c r="M11" s="88">
        <f t="shared" si="6"/>
        <v>97.907092100891859</v>
      </c>
      <c r="N11" s="89">
        <f>J11+'[18]Annexure 1'!$N$11</f>
        <v>938.314513888889</v>
      </c>
      <c r="O11" s="87">
        <f t="shared" si="0"/>
        <v>1.2249536734841893</v>
      </c>
      <c r="P11" s="88">
        <f t="shared" si="7"/>
        <v>98.047264162945211</v>
      </c>
      <c r="Q11" s="88">
        <f t="shared" si="8"/>
        <v>97.991879223796403</v>
      </c>
      <c r="R11" s="81">
        <v>14052</v>
      </c>
      <c r="S11" s="81">
        <v>2566358</v>
      </c>
      <c r="T11" s="88">
        <v>11927.55</v>
      </c>
      <c r="U11" s="81">
        <f t="shared" si="1"/>
        <v>22.701130856219709</v>
      </c>
      <c r="V11" s="81">
        <f t="shared" si="2"/>
        <v>19.269063004846526</v>
      </c>
      <c r="W11" s="82">
        <v>1</v>
      </c>
      <c r="X11" s="83">
        <f>33/60</f>
        <v>0.55000000000000004</v>
      </c>
    </row>
    <row r="12" spans="1:29" s="2" customFormat="1" ht="85.2" customHeight="1">
      <c r="A12" s="27">
        <v>5</v>
      </c>
      <c r="B12" s="73" t="s">
        <v>29</v>
      </c>
      <c r="C12" s="34">
        <v>4</v>
      </c>
      <c r="D12" s="34">
        <v>4</v>
      </c>
      <c r="E12" s="35">
        <v>7.6388888888888895E-2</v>
      </c>
      <c r="F12" s="14">
        <f>E12+'[18]Annexure 1'!$F$12</f>
        <v>0.15277777777777779</v>
      </c>
      <c r="G12" s="36">
        <v>0.88541666666666663</v>
      </c>
      <c r="H12" s="36">
        <v>0.39583333333333331</v>
      </c>
      <c r="I12" s="14">
        <f t="shared" si="3"/>
        <v>1.28125</v>
      </c>
      <c r="J12" s="14">
        <f t="shared" si="9"/>
        <v>1.4340277777777777</v>
      </c>
      <c r="K12" s="14">
        <f t="shared" si="4"/>
        <v>0.35850694444444442</v>
      </c>
      <c r="L12" s="16">
        <f t="shared" si="5"/>
        <v>98.966733870967744</v>
      </c>
      <c r="M12" s="16">
        <f t="shared" si="6"/>
        <v>98.843525985663092</v>
      </c>
      <c r="N12" s="89">
        <f>J12+'[18]Annexure 1'!$N$12</f>
        <v>2.8138888888888891</v>
      </c>
      <c r="O12" s="14">
        <f t="shared" si="0"/>
        <v>0.70347222222222228</v>
      </c>
      <c r="P12" s="16">
        <f t="shared" si="7"/>
        <v>98.909380692167588</v>
      </c>
      <c r="Q12" s="16">
        <f t="shared" si="8"/>
        <v>98.846766848816017</v>
      </c>
      <c r="R12" s="62">
        <v>2</v>
      </c>
      <c r="S12" s="44">
        <v>169870</v>
      </c>
      <c r="T12" s="37">
        <v>34.42</v>
      </c>
      <c r="U12" s="44">
        <f>R12/D12</f>
        <v>0.5</v>
      </c>
      <c r="V12" s="44">
        <f t="shared" si="2"/>
        <v>8.6050000000000004</v>
      </c>
      <c r="W12" s="1">
        <v>1</v>
      </c>
      <c r="X12" s="60">
        <f>25/60</f>
        <v>0.41666666666666669</v>
      </c>
      <c r="Y12" s="29">
        <v>2</v>
      </c>
      <c r="Z12" s="29"/>
      <c r="AA12" s="30"/>
      <c r="AB12" s="31"/>
      <c r="AC12" s="32"/>
    </row>
    <row r="13" spans="1:29" s="2" customFormat="1" ht="85.2" customHeight="1">
      <c r="A13" s="27">
        <v>6</v>
      </c>
      <c r="B13" s="73" t="s">
        <v>30</v>
      </c>
      <c r="C13" s="34">
        <v>17</v>
      </c>
      <c r="D13" s="34">
        <v>17</v>
      </c>
      <c r="E13" s="36">
        <v>0.18402777777777779</v>
      </c>
      <c r="F13" s="14">
        <f>E13+'[18]Annexure 1'!$F$13</f>
        <v>0.62152777777777779</v>
      </c>
      <c r="G13" s="36">
        <v>8.2152777777777768</v>
      </c>
      <c r="H13" s="36">
        <v>17.601388888888888</v>
      </c>
      <c r="I13" s="14">
        <f t="shared" si="3"/>
        <v>25.816666666666663</v>
      </c>
      <c r="J13" s="14">
        <f t="shared" si="9"/>
        <v>26.438194444444441</v>
      </c>
      <c r="K13" s="14">
        <f t="shared" si="4"/>
        <v>1.5551879084967319</v>
      </c>
      <c r="L13" s="16">
        <f t="shared" si="5"/>
        <v>95.101201771031</v>
      </c>
      <c r="M13" s="16">
        <f t="shared" si="6"/>
        <v>94.983264811300856</v>
      </c>
      <c r="N13" s="89">
        <f>J13+'[18]Annexure 1'!$N$13</f>
        <v>43.917361111111106</v>
      </c>
      <c r="O13" s="14">
        <f t="shared" si="0"/>
        <v>2.5833741830065358</v>
      </c>
      <c r="P13" s="16">
        <f t="shared" si="7"/>
        <v>95.824895531983287</v>
      </c>
      <c r="Q13" s="16">
        <f t="shared" si="8"/>
        <v>95.764960355726998</v>
      </c>
      <c r="R13" s="62">
        <v>924</v>
      </c>
      <c r="S13" s="44">
        <v>51239</v>
      </c>
      <c r="T13" s="37">
        <v>634.52</v>
      </c>
      <c r="U13" s="44">
        <f t="shared" si="1"/>
        <v>54.352941176470587</v>
      </c>
      <c r="V13" s="44">
        <f t="shared" si="2"/>
        <v>37.324705882352937</v>
      </c>
      <c r="W13" s="1">
        <v>1</v>
      </c>
      <c r="X13" s="60">
        <f>31/60</f>
        <v>0.51666666666666672</v>
      </c>
      <c r="Y13" s="29">
        <v>726</v>
      </c>
      <c r="Z13" s="29"/>
      <c r="AA13" s="30"/>
      <c r="AB13" s="31"/>
      <c r="AC13" s="32"/>
    </row>
    <row r="14" spans="1:29" s="2" customFormat="1" ht="85.2" customHeight="1">
      <c r="A14" s="27">
        <v>7</v>
      </c>
      <c r="B14" s="73" t="s">
        <v>31</v>
      </c>
      <c r="C14" s="34">
        <v>9</v>
      </c>
      <c r="D14" s="34">
        <v>9</v>
      </c>
      <c r="E14" s="38">
        <v>3.1673611111111111</v>
      </c>
      <c r="F14" s="14">
        <f>E14+'[18]Annexure 1'!$F$14</f>
        <v>3.1673611111111111</v>
      </c>
      <c r="G14" s="36">
        <v>5.667361111111112</v>
      </c>
      <c r="H14" s="36">
        <v>3.34375</v>
      </c>
      <c r="I14" s="36">
        <v>9.0111111111111128</v>
      </c>
      <c r="J14" s="14">
        <f t="shared" si="9"/>
        <v>12.178472222222224</v>
      </c>
      <c r="K14" s="14">
        <f t="shared" si="4"/>
        <v>1.3531635802469137</v>
      </c>
      <c r="L14" s="16">
        <f t="shared" si="5"/>
        <v>96.770211071286326</v>
      </c>
      <c r="M14" s="16">
        <f t="shared" si="6"/>
        <v>95.634956192751886</v>
      </c>
      <c r="N14" s="89">
        <f>J14+'[18]Annexure 1'!$N$14</f>
        <v>20.668773148148148</v>
      </c>
      <c r="O14" s="14">
        <f t="shared" si="0"/>
        <v>2.2965303497942386</v>
      </c>
      <c r="P14" s="16">
        <f t="shared" si="7"/>
        <v>96.81212895500235</v>
      </c>
      <c r="Q14" s="16">
        <f t="shared" si="8"/>
        <v>96.235196147878298</v>
      </c>
      <c r="R14" s="62">
        <v>440</v>
      </c>
      <c r="S14" s="44">
        <v>55861</v>
      </c>
      <c r="T14" s="37">
        <v>292.27999999999997</v>
      </c>
      <c r="U14" s="44">
        <f t="shared" si="1"/>
        <v>48.888888888888886</v>
      </c>
      <c r="V14" s="44">
        <f t="shared" si="2"/>
        <v>32.475555555555552</v>
      </c>
      <c r="W14" s="1">
        <v>1</v>
      </c>
      <c r="X14" s="60">
        <f>17/60</f>
        <v>0.28333333333333333</v>
      </c>
      <c r="Y14" s="29">
        <v>350</v>
      </c>
      <c r="Z14" s="29"/>
      <c r="AA14" s="30"/>
      <c r="AB14" s="31"/>
      <c r="AC14" s="32"/>
    </row>
    <row r="15" spans="1:29" s="90" customFormat="1" ht="46.8" customHeight="1">
      <c r="A15" s="114" t="s">
        <v>87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6"/>
      <c r="W15" s="1"/>
      <c r="X15" s="60"/>
      <c r="Y15" s="92"/>
      <c r="Z15" s="92"/>
      <c r="AA15" s="93"/>
      <c r="AB15" s="94"/>
      <c r="AC15" s="94"/>
    </row>
    <row r="16" spans="1:29" s="90" customFormat="1" ht="46.2" customHeight="1">
      <c r="A16" s="109" t="s">
        <v>91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1"/>
      <c r="W16" s="1"/>
      <c r="X16" s="60"/>
      <c r="Y16" s="92"/>
      <c r="Z16" s="92"/>
      <c r="AA16" s="93"/>
      <c r="AB16" s="94"/>
      <c r="AC16" s="94"/>
    </row>
    <row r="17" spans="1:29" s="91" customFormat="1" ht="46.2" customHeight="1">
      <c r="A17" s="109" t="s">
        <v>93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1"/>
      <c r="W17" s="1"/>
      <c r="X17" s="60"/>
      <c r="Y17" s="92"/>
      <c r="Z17" s="92"/>
      <c r="AA17" s="93"/>
      <c r="AB17" s="94"/>
      <c r="AC17" s="94"/>
    </row>
    <row r="18" spans="1:29" s="90" customFormat="1" ht="45" customHeight="1">
      <c r="A18" s="112" t="s">
        <v>92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"/>
      <c r="X18" s="60"/>
      <c r="Y18" s="92"/>
      <c r="Z18" s="92"/>
      <c r="AA18" s="93"/>
      <c r="AB18" s="94"/>
      <c r="AC18" s="94"/>
    </row>
    <row r="19" spans="1:29" s="4" customFormat="1" ht="178.8" customHeight="1">
      <c r="A19" s="108" t="s">
        <v>88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9" s="4" customFormat="1" ht="40.200000000000003" customHeight="1">
      <c r="A20" s="77" t="s">
        <v>82</v>
      </c>
      <c r="B20" s="77"/>
      <c r="C20" s="77"/>
      <c r="D20" s="77"/>
      <c r="E20" s="77"/>
      <c r="F20" s="77"/>
      <c r="G20" s="78"/>
      <c r="H20" s="106" t="s">
        <v>69</v>
      </c>
      <c r="I20" s="106"/>
      <c r="J20" s="106"/>
      <c r="K20" s="106"/>
      <c r="L20" s="106"/>
      <c r="M20" s="106"/>
      <c r="N20" s="106"/>
      <c r="O20" s="79"/>
      <c r="P20" s="79"/>
      <c r="Q20" s="106" t="s">
        <v>70</v>
      </c>
      <c r="R20" s="106"/>
      <c r="S20" s="106"/>
      <c r="T20" s="106"/>
      <c r="U20" s="106"/>
      <c r="V20" s="106"/>
      <c r="W20" s="76"/>
      <c r="X20" s="76"/>
      <c r="Y20" s="76"/>
    </row>
    <row r="21" spans="1:29" s="9" customFormat="1" ht="34.200000000000003" customHeight="1">
      <c r="A21" s="106" t="s">
        <v>83</v>
      </c>
      <c r="B21" s="106"/>
      <c r="C21" s="106"/>
      <c r="D21" s="106"/>
      <c r="E21" s="77"/>
      <c r="F21" s="77"/>
      <c r="G21" s="78"/>
      <c r="H21" s="106" t="s">
        <v>71</v>
      </c>
      <c r="I21" s="106"/>
      <c r="J21" s="106"/>
      <c r="K21" s="106"/>
      <c r="L21" s="106"/>
      <c r="M21" s="106"/>
      <c r="N21" s="106"/>
      <c r="O21" s="79"/>
      <c r="P21" s="79"/>
      <c r="Q21" s="106" t="s">
        <v>72</v>
      </c>
      <c r="R21" s="106"/>
      <c r="S21" s="106"/>
      <c r="T21" s="106"/>
      <c r="U21" s="106"/>
      <c r="V21" s="106"/>
      <c r="W21" s="76"/>
      <c r="X21" s="76"/>
      <c r="Y21" s="76"/>
    </row>
    <row r="22" spans="1:29" s="12" customFormat="1" ht="39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1"/>
      <c r="T22" s="11"/>
      <c r="U22" s="11"/>
    </row>
    <row r="23" spans="1:29" s="2" customFormat="1" ht="39" customHeight="1">
      <c r="A23" s="13"/>
      <c r="B23" s="13"/>
      <c r="C23" s="13"/>
      <c r="D23" s="13"/>
      <c r="E23" s="14"/>
      <c r="F23" s="14"/>
      <c r="G23" s="15"/>
      <c r="H23" s="14"/>
      <c r="I23" s="14"/>
      <c r="J23" s="14"/>
      <c r="K23" s="14"/>
      <c r="L23" s="16"/>
      <c r="M23" s="16"/>
      <c r="N23" s="15"/>
      <c r="O23" s="14"/>
      <c r="P23" s="16"/>
      <c r="Q23" s="16"/>
      <c r="R23" s="1"/>
      <c r="S23" s="1"/>
      <c r="T23" s="1"/>
      <c r="U23" s="1"/>
      <c r="V23" s="1"/>
      <c r="W23" s="1"/>
    </row>
    <row r="24" spans="1:29" s="2" customFormat="1" ht="39" customHeight="1">
      <c r="A24" s="13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6"/>
      <c r="M24" s="16"/>
      <c r="N24" s="15"/>
      <c r="O24" s="14"/>
      <c r="P24" s="16"/>
      <c r="Q24" s="16"/>
      <c r="R24" s="1"/>
      <c r="S24" s="1"/>
      <c r="T24" s="1"/>
      <c r="U24" s="1"/>
      <c r="V24" s="1"/>
      <c r="W24" s="1"/>
    </row>
    <row r="25" spans="1:29" s="9" customFormat="1" ht="39" customHeight="1">
      <c r="A25" s="100"/>
      <c r="B25" s="100"/>
      <c r="C25" s="6"/>
      <c r="D25" s="6"/>
      <c r="E25" s="7"/>
      <c r="F25" s="7"/>
      <c r="G25" s="7"/>
      <c r="H25" s="7"/>
      <c r="I25" s="7"/>
      <c r="J25" s="7"/>
      <c r="K25" s="7"/>
      <c r="L25" s="17"/>
      <c r="M25" s="17"/>
      <c r="N25" s="7"/>
      <c r="O25" s="7"/>
      <c r="P25" s="17"/>
      <c r="Q25" s="17"/>
      <c r="R25" s="8"/>
      <c r="S25" s="8"/>
      <c r="T25" s="8"/>
      <c r="U25" s="1"/>
      <c r="V25" s="8"/>
      <c r="W25" s="8"/>
    </row>
    <row r="26" spans="1:29" s="9" customFormat="1" ht="39" customHeight="1">
      <c r="A26" s="100"/>
      <c r="B26" s="100"/>
      <c r="C26" s="6"/>
      <c r="D26" s="6"/>
      <c r="E26" s="7"/>
      <c r="F26" s="7"/>
      <c r="G26" s="7"/>
      <c r="H26" s="7"/>
      <c r="I26" s="7"/>
      <c r="J26" s="7"/>
      <c r="K26" s="7"/>
      <c r="L26" s="17"/>
      <c r="M26" s="17"/>
      <c r="N26" s="7"/>
      <c r="O26" s="7"/>
      <c r="P26" s="17"/>
      <c r="Q26" s="17"/>
      <c r="R26" s="8"/>
      <c r="S26" s="8"/>
      <c r="T26" s="8"/>
      <c r="U26" s="1"/>
      <c r="V26" s="8"/>
      <c r="W26" s="8"/>
    </row>
    <row r="27" spans="1:29" s="9" customFormat="1" ht="39" customHeight="1">
      <c r="A27" s="6"/>
      <c r="B27" s="6"/>
      <c r="C27" s="13"/>
      <c r="D27" s="13"/>
      <c r="E27" s="14"/>
      <c r="F27" s="14"/>
      <c r="G27" s="14"/>
      <c r="H27" s="14"/>
      <c r="I27" s="14"/>
      <c r="J27" s="14"/>
      <c r="K27" s="14"/>
      <c r="L27" s="17"/>
      <c r="M27" s="17"/>
      <c r="N27" s="18"/>
      <c r="O27" s="7"/>
      <c r="P27" s="17"/>
      <c r="Q27" s="17"/>
      <c r="R27" s="8"/>
      <c r="S27" s="8"/>
      <c r="T27" s="8"/>
      <c r="U27" s="1"/>
      <c r="V27" s="8"/>
      <c r="W27" s="8"/>
    </row>
    <row r="28" spans="1:29" s="9" customFormat="1" ht="39" customHeight="1">
      <c r="A28" s="100"/>
      <c r="B28" s="100"/>
      <c r="C28" s="6"/>
      <c r="D28" s="6"/>
      <c r="E28" s="7"/>
      <c r="F28" s="7"/>
      <c r="G28" s="7"/>
      <c r="H28" s="7"/>
      <c r="I28" s="7"/>
      <c r="J28" s="7"/>
      <c r="K28" s="7"/>
      <c r="L28" s="17"/>
      <c r="M28" s="17"/>
      <c r="N28" s="7"/>
      <c r="O28" s="7"/>
      <c r="P28" s="17"/>
      <c r="Q28" s="17"/>
      <c r="R28" s="8"/>
      <c r="S28" s="8"/>
      <c r="T28" s="8"/>
      <c r="U28" s="8"/>
      <c r="V28" s="8"/>
      <c r="W28" s="8"/>
    </row>
    <row r="29" spans="1:29" s="2" customFormat="1" ht="53.2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1"/>
      <c r="S29" s="1"/>
      <c r="T29" s="1"/>
      <c r="U29" s="1"/>
    </row>
    <row r="30" spans="1:29" s="2" customFormat="1" ht="25.5" customHeight="1">
      <c r="A30" s="101"/>
      <c r="B30" s="101"/>
      <c r="R30" s="1"/>
      <c r="S30" s="1"/>
      <c r="T30" s="1"/>
      <c r="U30" s="1"/>
    </row>
    <row r="31" spans="1:29" s="2" customFormat="1" ht="68.2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1"/>
      <c r="S31" s="1"/>
      <c r="T31" s="1"/>
      <c r="U31" s="1"/>
    </row>
    <row r="32" spans="1:29" s="4" customFormat="1" ht="56.2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5"/>
      <c r="O32" s="5"/>
      <c r="P32" s="5"/>
      <c r="Q32" s="5"/>
      <c r="R32" s="3"/>
      <c r="S32" s="3"/>
      <c r="T32" s="3"/>
      <c r="U32" s="3"/>
    </row>
    <row r="33" spans="1:23" s="4" customFormat="1" ht="209.25" customHeight="1">
      <c r="A33" s="102"/>
      <c r="B33" s="102"/>
      <c r="C33" s="102"/>
      <c r="D33" s="102"/>
      <c r="E33" s="102"/>
      <c r="F33" s="102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3"/>
      <c r="S33" s="3"/>
      <c r="T33" s="3"/>
      <c r="U33" s="3"/>
    </row>
    <row r="34" spans="1:23" s="9" customFormat="1" ht="39" customHeight="1">
      <c r="A34" s="100"/>
      <c r="B34" s="100"/>
      <c r="C34" s="6"/>
      <c r="D34" s="6"/>
      <c r="E34" s="7"/>
      <c r="F34" s="7"/>
      <c r="G34" s="7"/>
      <c r="H34" s="7"/>
      <c r="I34" s="6"/>
      <c r="J34" s="6"/>
      <c r="K34" s="6"/>
      <c r="L34" s="6"/>
      <c r="M34" s="6"/>
      <c r="N34" s="6"/>
      <c r="O34" s="6"/>
      <c r="P34" s="6"/>
      <c r="Q34" s="6"/>
      <c r="R34" s="8"/>
      <c r="S34" s="8"/>
      <c r="T34" s="8"/>
      <c r="U34" s="8"/>
    </row>
    <row r="35" spans="1:23" s="12" customFormat="1" ht="39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1"/>
      <c r="T35" s="11"/>
      <c r="U35" s="11"/>
    </row>
    <row r="36" spans="1:23" s="2" customFormat="1" ht="39" customHeight="1">
      <c r="A36" s="13"/>
      <c r="B36" s="13"/>
      <c r="C36" s="13"/>
      <c r="D36" s="13"/>
      <c r="E36" s="14"/>
      <c r="F36" s="14"/>
      <c r="G36" s="15"/>
      <c r="H36" s="14"/>
      <c r="I36" s="14"/>
      <c r="J36" s="14"/>
      <c r="K36" s="14"/>
      <c r="L36" s="16"/>
      <c r="M36" s="16"/>
      <c r="N36" s="14"/>
      <c r="O36" s="14"/>
      <c r="P36" s="16"/>
      <c r="Q36" s="16"/>
      <c r="R36" s="1"/>
      <c r="S36" s="1"/>
      <c r="T36" s="1"/>
      <c r="U36" s="1"/>
      <c r="V36" s="1"/>
      <c r="W36" s="1"/>
    </row>
    <row r="37" spans="1:23" s="2" customFormat="1" ht="39" customHeight="1">
      <c r="A37" s="13"/>
      <c r="B37" s="13"/>
      <c r="C37" s="13"/>
      <c r="D37" s="13"/>
      <c r="E37" s="14"/>
      <c r="F37" s="14"/>
      <c r="G37" s="14"/>
      <c r="H37" s="14"/>
      <c r="I37" s="14"/>
      <c r="J37" s="14"/>
      <c r="K37" s="14"/>
      <c r="L37" s="16"/>
      <c r="M37" s="16"/>
      <c r="N37" s="14"/>
      <c r="O37" s="14"/>
      <c r="P37" s="16"/>
      <c r="Q37" s="16"/>
      <c r="R37" s="1"/>
      <c r="S37" s="1"/>
      <c r="T37" s="1"/>
      <c r="U37" s="1"/>
      <c r="V37" s="1"/>
      <c r="W37" s="1"/>
    </row>
    <row r="38" spans="1:23" s="9" customFormat="1" ht="39" customHeight="1">
      <c r="A38" s="100"/>
      <c r="B38" s="100"/>
      <c r="C38" s="6"/>
      <c r="D38" s="6"/>
      <c r="E38" s="7"/>
      <c r="F38" s="7"/>
      <c r="G38" s="7"/>
      <c r="H38" s="7"/>
      <c r="I38" s="7"/>
      <c r="J38" s="7"/>
      <c r="K38" s="7"/>
      <c r="L38" s="17"/>
      <c r="M38" s="17"/>
      <c r="N38" s="7"/>
      <c r="O38" s="7"/>
      <c r="P38" s="17"/>
      <c r="Q38" s="17"/>
      <c r="R38" s="8"/>
      <c r="S38" s="8"/>
      <c r="T38" s="8"/>
      <c r="U38" s="8"/>
      <c r="V38" s="8"/>
      <c r="W38" s="8"/>
    </row>
    <row r="39" spans="1:23" s="9" customFormat="1" ht="39" customHeight="1">
      <c r="A39" s="100"/>
      <c r="B39" s="100"/>
      <c r="C39" s="6"/>
      <c r="D39" s="6"/>
      <c r="E39" s="7"/>
      <c r="F39" s="7"/>
      <c r="G39" s="7"/>
      <c r="H39" s="7"/>
      <c r="I39" s="7"/>
      <c r="J39" s="7"/>
      <c r="K39" s="7"/>
      <c r="L39" s="17"/>
      <c r="M39" s="17"/>
      <c r="N39" s="7"/>
      <c r="O39" s="7"/>
      <c r="P39" s="17"/>
      <c r="Q39" s="17"/>
      <c r="R39" s="8"/>
      <c r="S39" s="8"/>
      <c r="T39" s="8"/>
      <c r="U39" s="8"/>
      <c r="V39" s="8"/>
      <c r="W39" s="8"/>
    </row>
    <row r="40" spans="1:23" s="9" customFormat="1" ht="39" customHeight="1">
      <c r="A40" s="6"/>
      <c r="B40" s="6"/>
      <c r="C40" s="13"/>
      <c r="D40" s="13"/>
      <c r="E40" s="14"/>
      <c r="F40" s="14"/>
      <c r="G40" s="14"/>
      <c r="H40" s="14"/>
      <c r="I40" s="14"/>
      <c r="J40" s="14"/>
      <c r="K40" s="14"/>
      <c r="L40" s="16"/>
      <c r="M40" s="16"/>
      <c r="N40" s="14"/>
      <c r="O40" s="14"/>
      <c r="P40" s="16"/>
      <c r="Q40" s="16"/>
      <c r="R40" s="8"/>
      <c r="S40" s="8"/>
      <c r="T40" s="8"/>
      <c r="U40" s="8"/>
      <c r="V40" s="8"/>
      <c r="W40" s="8"/>
    </row>
    <row r="41" spans="1:23" s="9" customFormat="1" ht="39" customHeight="1">
      <c r="A41" s="100"/>
      <c r="B41" s="100"/>
      <c r="C41" s="6"/>
      <c r="D41" s="6"/>
      <c r="E41" s="7"/>
      <c r="F41" s="7"/>
      <c r="G41" s="7"/>
      <c r="H41" s="7"/>
      <c r="I41" s="7"/>
      <c r="J41" s="7"/>
      <c r="K41" s="7"/>
      <c r="L41" s="17"/>
      <c r="M41" s="17"/>
      <c r="N41" s="7"/>
      <c r="O41" s="7"/>
      <c r="P41" s="17"/>
      <c r="Q41" s="17"/>
      <c r="R41" s="8"/>
      <c r="S41" s="8"/>
      <c r="T41" s="8"/>
      <c r="U41" s="8"/>
      <c r="V41" s="8"/>
      <c r="W41" s="8"/>
    </row>
    <row r="42" spans="1:23" s="2" customFormat="1" ht="53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1"/>
      <c r="S42" s="1"/>
      <c r="T42" s="1"/>
      <c r="U42" s="1"/>
    </row>
    <row r="43" spans="1:23" s="2" customFormat="1" ht="25.5" customHeight="1">
      <c r="A43" s="101"/>
      <c r="B43" s="101"/>
      <c r="R43" s="1"/>
      <c r="S43" s="1"/>
      <c r="T43" s="1"/>
      <c r="U43" s="1"/>
    </row>
    <row r="44" spans="1:23" s="2" customFormat="1" ht="68.2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1"/>
      <c r="S44" s="1"/>
      <c r="T44" s="1"/>
      <c r="U44" s="1"/>
    </row>
    <row r="45" spans="1:23" s="4" customFormat="1" ht="56.2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5"/>
      <c r="O45" s="5"/>
      <c r="P45" s="5"/>
      <c r="Q45" s="5"/>
      <c r="R45" s="3"/>
      <c r="S45" s="3"/>
      <c r="T45" s="3"/>
      <c r="U45" s="3"/>
    </row>
    <row r="46" spans="1:23" s="4" customFormat="1" ht="209.25" customHeight="1">
      <c r="A46" s="102"/>
      <c r="B46" s="102"/>
      <c r="C46" s="102"/>
      <c r="D46" s="102"/>
      <c r="E46" s="102"/>
      <c r="F46" s="10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  <c r="S46" s="3"/>
      <c r="T46" s="3"/>
      <c r="U46" s="3"/>
    </row>
    <row r="47" spans="1:23" s="9" customFormat="1" ht="39" customHeight="1">
      <c r="A47" s="100"/>
      <c r="B47" s="100"/>
      <c r="C47" s="6"/>
      <c r="D47" s="6"/>
      <c r="E47" s="7"/>
      <c r="F47" s="7"/>
      <c r="G47" s="7"/>
      <c r="H47" s="7"/>
      <c r="I47" s="6"/>
      <c r="J47" s="6"/>
      <c r="K47" s="6"/>
      <c r="L47" s="6"/>
      <c r="M47" s="6"/>
      <c r="N47" s="6"/>
      <c r="O47" s="6"/>
      <c r="P47" s="6"/>
      <c r="Q47" s="6"/>
      <c r="R47" s="8"/>
      <c r="S47" s="8"/>
      <c r="T47" s="8"/>
      <c r="U47" s="8"/>
    </row>
    <row r="48" spans="1:23" s="12" customFormat="1" ht="39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  <c r="S48" s="11"/>
      <c r="T48" s="11"/>
      <c r="U48" s="11"/>
    </row>
    <row r="49" spans="1:23" s="2" customFormat="1" ht="39" customHeight="1">
      <c r="A49" s="13"/>
      <c r="B49" s="13"/>
      <c r="C49" s="13"/>
      <c r="D49" s="13"/>
      <c r="E49" s="14"/>
      <c r="F49" s="14"/>
      <c r="G49" s="15"/>
      <c r="H49" s="14"/>
      <c r="I49" s="14"/>
      <c r="J49" s="14"/>
      <c r="K49" s="14"/>
      <c r="L49" s="16"/>
      <c r="M49" s="16"/>
      <c r="N49" s="14"/>
      <c r="O49" s="14"/>
      <c r="P49" s="16"/>
      <c r="Q49" s="16"/>
      <c r="R49" s="1"/>
      <c r="S49" s="1"/>
      <c r="T49" s="1"/>
      <c r="U49" s="1"/>
      <c r="V49" s="1"/>
      <c r="W49" s="1"/>
    </row>
    <row r="50" spans="1:23" s="2" customFormat="1" ht="39" customHeight="1">
      <c r="A50" s="13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6"/>
      <c r="M50" s="16"/>
      <c r="N50" s="14"/>
      <c r="O50" s="14"/>
      <c r="P50" s="16"/>
      <c r="Q50" s="16"/>
      <c r="R50" s="1"/>
      <c r="S50" s="1"/>
      <c r="T50" s="1"/>
      <c r="U50" s="1"/>
      <c r="V50" s="1"/>
      <c r="W50" s="1"/>
    </row>
    <row r="51" spans="1:23" s="9" customFormat="1" ht="39" customHeight="1">
      <c r="A51" s="100"/>
      <c r="B51" s="100"/>
      <c r="C51" s="6"/>
      <c r="D51" s="6"/>
      <c r="E51" s="7"/>
      <c r="F51" s="7"/>
      <c r="G51" s="7"/>
      <c r="H51" s="7"/>
      <c r="I51" s="7"/>
      <c r="J51" s="7"/>
      <c r="K51" s="7"/>
      <c r="L51" s="17"/>
      <c r="M51" s="17"/>
      <c r="N51" s="7"/>
      <c r="O51" s="7"/>
      <c r="P51" s="17"/>
      <c r="Q51" s="17"/>
      <c r="R51" s="8"/>
      <c r="S51" s="8"/>
      <c r="T51" s="8"/>
      <c r="U51" s="8"/>
      <c r="V51" s="8"/>
      <c r="W51" s="8"/>
    </row>
    <row r="52" spans="1:23" s="9" customFormat="1" ht="39" customHeight="1">
      <c r="A52" s="100"/>
      <c r="B52" s="100"/>
      <c r="C52" s="6"/>
      <c r="D52" s="6"/>
      <c r="E52" s="7"/>
      <c r="F52" s="7"/>
      <c r="G52" s="7"/>
      <c r="H52" s="7"/>
      <c r="I52" s="7"/>
      <c r="J52" s="7"/>
      <c r="K52" s="7"/>
      <c r="L52" s="17"/>
      <c r="M52" s="17"/>
      <c r="N52" s="7"/>
      <c r="O52" s="7"/>
      <c r="P52" s="17"/>
      <c r="Q52" s="17"/>
      <c r="R52" s="8"/>
      <c r="S52" s="8"/>
      <c r="T52" s="8"/>
      <c r="U52" s="8"/>
      <c r="V52" s="8"/>
      <c r="W52" s="8"/>
    </row>
    <row r="53" spans="1:23" s="9" customFormat="1" ht="39" customHeight="1">
      <c r="A53" s="6"/>
      <c r="B53" s="6"/>
      <c r="C53" s="13"/>
      <c r="D53" s="13"/>
      <c r="E53" s="14"/>
      <c r="F53" s="14"/>
      <c r="G53" s="14"/>
      <c r="H53" s="14"/>
      <c r="I53" s="14"/>
      <c r="J53" s="14"/>
      <c r="K53" s="14"/>
      <c r="L53" s="16"/>
      <c r="M53" s="16"/>
      <c r="N53" s="14"/>
      <c r="O53" s="14"/>
      <c r="P53" s="16"/>
      <c r="Q53" s="16"/>
      <c r="R53" s="8"/>
      <c r="S53" s="8"/>
      <c r="T53" s="8"/>
      <c r="U53" s="8"/>
      <c r="V53" s="8"/>
      <c r="W53" s="8"/>
    </row>
    <row r="54" spans="1:23" s="9" customFormat="1" ht="39" customHeight="1">
      <c r="A54" s="100"/>
      <c r="B54" s="100"/>
      <c r="C54" s="6"/>
      <c r="D54" s="6"/>
      <c r="E54" s="7"/>
      <c r="F54" s="7"/>
      <c r="G54" s="7"/>
      <c r="H54" s="7"/>
      <c r="I54" s="7"/>
      <c r="J54" s="7"/>
      <c r="K54" s="7"/>
      <c r="L54" s="17"/>
      <c r="M54" s="17"/>
      <c r="N54" s="7"/>
      <c r="O54" s="7"/>
      <c r="P54" s="17"/>
      <c r="Q54" s="17"/>
      <c r="R54" s="8"/>
      <c r="S54" s="8"/>
      <c r="T54" s="8"/>
      <c r="U54" s="8"/>
      <c r="V54" s="8"/>
      <c r="W54" s="8"/>
    </row>
    <row r="55" spans="1:23" s="2" customFormat="1" ht="53.2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1"/>
      <c r="S55" s="1"/>
      <c r="T55" s="1"/>
      <c r="U55" s="1"/>
    </row>
    <row r="56" spans="1:23" s="2" customFormat="1" ht="25.5" customHeight="1">
      <c r="A56" s="101"/>
      <c r="B56" s="101"/>
      <c r="R56" s="1"/>
      <c r="S56" s="1"/>
      <c r="T56" s="1"/>
      <c r="U56" s="1"/>
    </row>
    <row r="57" spans="1:23" s="2" customFormat="1" ht="68.2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1"/>
      <c r="S57" s="1"/>
      <c r="T57" s="1"/>
      <c r="U57" s="1"/>
    </row>
    <row r="58" spans="1:23" s="4" customFormat="1" ht="56.2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5"/>
      <c r="O58" s="5"/>
      <c r="P58" s="5"/>
      <c r="Q58" s="5"/>
      <c r="R58" s="3"/>
      <c r="S58" s="3"/>
      <c r="T58" s="3"/>
      <c r="U58" s="3"/>
    </row>
    <row r="59" spans="1:23" s="4" customFormat="1" ht="209.25" customHeight="1">
      <c r="A59" s="102"/>
      <c r="B59" s="102"/>
      <c r="C59" s="102"/>
      <c r="D59" s="102"/>
      <c r="E59" s="102"/>
      <c r="F59" s="102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3"/>
      <c r="S59" s="3"/>
      <c r="T59" s="3"/>
      <c r="U59" s="3"/>
    </row>
    <row r="60" spans="1:23" s="9" customFormat="1" ht="39" customHeight="1">
      <c r="A60" s="100"/>
      <c r="B60" s="100"/>
      <c r="C60" s="6"/>
      <c r="D60" s="6"/>
      <c r="E60" s="7"/>
      <c r="F60" s="7"/>
      <c r="G60" s="7"/>
      <c r="H60" s="7"/>
      <c r="I60" s="6"/>
      <c r="J60" s="6"/>
      <c r="K60" s="6"/>
      <c r="L60" s="6"/>
      <c r="M60" s="6"/>
      <c r="N60" s="6"/>
      <c r="O60" s="6"/>
      <c r="P60" s="6"/>
      <c r="Q60" s="6"/>
      <c r="R60" s="8"/>
      <c r="S60" s="8"/>
      <c r="T60" s="8"/>
      <c r="U60" s="8"/>
    </row>
    <row r="61" spans="1:23" s="2" customFormat="1" ht="39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"/>
      <c r="S61" s="1"/>
      <c r="T61" s="1"/>
      <c r="U61" s="1"/>
    </row>
    <row r="62" spans="1:23" s="2" customFormat="1" ht="39" customHeight="1">
      <c r="A62" s="13"/>
      <c r="B62" s="13"/>
      <c r="C62" s="13"/>
      <c r="D62" s="13"/>
      <c r="E62" s="14"/>
      <c r="F62" s="14"/>
      <c r="G62" s="15"/>
      <c r="H62" s="14"/>
      <c r="I62" s="14"/>
      <c r="J62" s="14"/>
      <c r="K62" s="14"/>
      <c r="L62" s="16"/>
      <c r="M62" s="16"/>
      <c r="N62" s="14"/>
      <c r="O62" s="14"/>
      <c r="P62" s="16"/>
      <c r="Q62" s="16"/>
      <c r="R62" s="1"/>
      <c r="S62" s="1"/>
      <c r="T62" s="1"/>
      <c r="U62" s="1"/>
      <c r="V62" s="1"/>
      <c r="W62" s="1"/>
    </row>
    <row r="63" spans="1:23" s="2" customFormat="1" ht="39" customHeight="1">
      <c r="A63" s="13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6"/>
      <c r="M63" s="16"/>
      <c r="N63" s="14"/>
      <c r="O63" s="14"/>
      <c r="P63" s="16"/>
      <c r="Q63" s="16"/>
      <c r="R63" s="1"/>
      <c r="S63" s="1"/>
      <c r="T63" s="1"/>
      <c r="U63" s="1"/>
      <c r="V63" s="1"/>
      <c r="W63" s="1"/>
    </row>
    <row r="64" spans="1:23" s="9" customFormat="1" ht="39" customHeight="1">
      <c r="A64" s="100"/>
      <c r="B64" s="100"/>
      <c r="C64" s="6"/>
      <c r="D64" s="6"/>
      <c r="E64" s="7"/>
      <c r="F64" s="7"/>
      <c r="G64" s="7"/>
      <c r="H64" s="7"/>
      <c r="I64" s="7"/>
      <c r="J64" s="7"/>
      <c r="K64" s="7"/>
      <c r="L64" s="17"/>
      <c r="M64" s="17"/>
      <c r="N64" s="7"/>
      <c r="O64" s="7"/>
      <c r="P64" s="17"/>
      <c r="Q64" s="17"/>
      <c r="R64" s="8"/>
      <c r="S64" s="8"/>
      <c r="T64" s="8"/>
      <c r="U64" s="8"/>
      <c r="V64" s="8"/>
      <c r="W64" s="8"/>
    </row>
    <row r="65" spans="1:23" s="9" customFormat="1" ht="39" customHeight="1">
      <c r="A65" s="100"/>
      <c r="B65" s="100"/>
      <c r="C65" s="6"/>
      <c r="D65" s="6"/>
      <c r="E65" s="7"/>
      <c r="F65" s="7"/>
      <c r="G65" s="7"/>
      <c r="H65" s="7"/>
      <c r="I65" s="7"/>
      <c r="J65" s="7"/>
      <c r="K65" s="7"/>
      <c r="L65" s="17"/>
      <c r="M65" s="17"/>
      <c r="N65" s="7"/>
      <c r="O65" s="7"/>
      <c r="P65" s="17"/>
      <c r="Q65" s="17"/>
      <c r="R65" s="8"/>
      <c r="S65" s="8"/>
      <c r="T65" s="8"/>
      <c r="U65" s="8"/>
      <c r="V65" s="8"/>
      <c r="W65" s="8"/>
    </row>
    <row r="66" spans="1:23" s="9" customFormat="1" ht="39" customHeight="1">
      <c r="A66" s="6"/>
      <c r="B66" s="6"/>
      <c r="C66" s="13"/>
      <c r="D66" s="13"/>
      <c r="E66" s="14"/>
      <c r="F66" s="14"/>
      <c r="G66" s="14"/>
      <c r="H66" s="14"/>
      <c r="I66" s="14"/>
      <c r="J66" s="14"/>
      <c r="K66" s="14"/>
      <c r="L66" s="16"/>
      <c r="M66" s="16"/>
      <c r="N66" s="14"/>
      <c r="O66" s="14"/>
      <c r="P66" s="16"/>
      <c r="Q66" s="16"/>
      <c r="R66" s="8"/>
      <c r="S66" s="8"/>
      <c r="T66" s="8"/>
      <c r="U66" s="8"/>
      <c r="V66" s="8"/>
      <c r="W66" s="8"/>
    </row>
    <row r="67" spans="1:23" s="9" customFormat="1" ht="39" customHeight="1">
      <c r="A67" s="100"/>
      <c r="B67" s="100"/>
      <c r="C67" s="6"/>
      <c r="D67" s="6"/>
      <c r="E67" s="7"/>
      <c r="F67" s="7"/>
      <c r="G67" s="7"/>
      <c r="H67" s="7"/>
      <c r="I67" s="7"/>
      <c r="J67" s="7"/>
      <c r="K67" s="7"/>
      <c r="L67" s="17"/>
      <c r="M67" s="17"/>
      <c r="N67" s="7"/>
      <c r="O67" s="7"/>
      <c r="P67" s="17"/>
      <c r="Q67" s="17"/>
      <c r="R67" s="8"/>
      <c r="S67" s="8"/>
      <c r="T67" s="8"/>
      <c r="U67" s="8"/>
      <c r="V67" s="8"/>
      <c r="W67" s="8"/>
    </row>
    <row r="68" spans="1:23" s="2" customFormat="1" ht="53.2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1"/>
      <c r="S68" s="1"/>
      <c r="T68" s="1"/>
      <c r="U68" s="1"/>
    </row>
    <row r="69" spans="1:23" s="2" customFormat="1" ht="25.5" customHeight="1">
      <c r="A69" s="101"/>
      <c r="B69" s="101"/>
      <c r="R69" s="1"/>
      <c r="S69" s="1"/>
      <c r="T69" s="1"/>
      <c r="U69" s="1"/>
    </row>
    <row r="70" spans="1:23" s="2" customFormat="1" ht="68.2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1"/>
      <c r="S70" s="1"/>
      <c r="T70" s="1"/>
      <c r="U70" s="1"/>
    </row>
    <row r="71" spans="1:23" s="4" customFormat="1" ht="56.2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5"/>
      <c r="O71" s="5"/>
      <c r="P71" s="5"/>
      <c r="Q71" s="5"/>
      <c r="R71" s="3"/>
      <c r="S71" s="3"/>
      <c r="T71" s="3"/>
      <c r="U71" s="3"/>
    </row>
    <row r="72" spans="1:23" s="4" customFormat="1" ht="209.25" customHeight="1">
      <c r="A72" s="102"/>
      <c r="B72" s="102"/>
      <c r="C72" s="102"/>
      <c r="D72" s="102"/>
      <c r="E72" s="102"/>
      <c r="F72" s="10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"/>
      <c r="S72" s="3"/>
      <c r="T72" s="3"/>
      <c r="U72" s="3"/>
    </row>
    <row r="73" spans="1:23" s="9" customFormat="1" ht="39" customHeight="1">
      <c r="A73" s="100"/>
      <c r="B73" s="100"/>
      <c r="C73" s="6"/>
      <c r="D73" s="6"/>
      <c r="E73" s="7"/>
      <c r="F73" s="7"/>
      <c r="G73" s="7"/>
      <c r="H73" s="7"/>
      <c r="I73" s="6"/>
      <c r="J73" s="6"/>
      <c r="K73" s="6"/>
      <c r="L73" s="6"/>
      <c r="M73" s="6"/>
      <c r="N73" s="6"/>
      <c r="O73" s="6"/>
      <c r="P73" s="6"/>
      <c r="Q73" s="6"/>
      <c r="R73" s="8"/>
      <c r="S73" s="8"/>
      <c r="T73" s="8"/>
      <c r="U73" s="8"/>
    </row>
    <row r="74" spans="1:23" s="2" customFormat="1" ht="39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"/>
      <c r="S74" s="1"/>
      <c r="T74" s="1"/>
      <c r="U74" s="1"/>
    </row>
    <row r="75" spans="1:23" s="2" customFormat="1" ht="39" customHeight="1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6"/>
      <c r="M75" s="16"/>
      <c r="N75" s="14"/>
      <c r="O75" s="14"/>
      <c r="P75" s="16"/>
      <c r="Q75" s="16"/>
      <c r="R75" s="1"/>
      <c r="S75" s="1"/>
      <c r="T75" s="1"/>
      <c r="U75" s="1"/>
      <c r="V75" s="1"/>
      <c r="W75" s="1"/>
    </row>
    <row r="76" spans="1:23" s="2" customFormat="1" ht="39" customHeight="1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6"/>
      <c r="M76" s="16"/>
      <c r="N76" s="14"/>
      <c r="O76" s="14"/>
      <c r="P76" s="16"/>
      <c r="Q76" s="16"/>
      <c r="R76" s="1"/>
      <c r="S76" s="1"/>
      <c r="T76" s="1"/>
      <c r="U76" s="1"/>
      <c r="V76" s="1"/>
      <c r="W76" s="1"/>
    </row>
    <row r="77" spans="1:23" s="9" customFormat="1" ht="39" customHeight="1">
      <c r="A77" s="100"/>
      <c r="B77" s="100"/>
      <c r="C77" s="6"/>
      <c r="D77" s="6"/>
      <c r="E77" s="7"/>
      <c r="F77" s="7"/>
      <c r="G77" s="7"/>
      <c r="H77" s="7"/>
      <c r="I77" s="7"/>
      <c r="J77" s="7"/>
      <c r="K77" s="7"/>
      <c r="L77" s="17"/>
      <c r="M77" s="17"/>
      <c r="N77" s="7"/>
      <c r="O77" s="7"/>
      <c r="P77" s="17"/>
      <c r="Q77" s="17"/>
      <c r="R77" s="8"/>
      <c r="S77" s="8"/>
      <c r="T77" s="8"/>
      <c r="U77" s="8"/>
      <c r="V77" s="8"/>
      <c r="W77" s="8"/>
    </row>
    <row r="78" spans="1:23" s="9" customFormat="1" ht="39" customHeight="1">
      <c r="A78" s="100"/>
      <c r="B78" s="100"/>
      <c r="C78" s="6"/>
      <c r="D78" s="6"/>
      <c r="E78" s="7"/>
      <c r="F78" s="7"/>
      <c r="G78" s="7"/>
      <c r="H78" s="7"/>
      <c r="I78" s="7"/>
      <c r="J78" s="7"/>
      <c r="K78" s="7"/>
      <c r="L78" s="17"/>
      <c r="M78" s="17"/>
      <c r="N78" s="7"/>
      <c r="O78" s="7"/>
      <c r="P78" s="17"/>
      <c r="Q78" s="17"/>
      <c r="R78" s="8"/>
      <c r="S78" s="8"/>
      <c r="T78" s="8"/>
      <c r="U78" s="8"/>
      <c r="V78" s="8"/>
      <c r="W78" s="8"/>
    </row>
    <row r="79" spans="1:23" s="9" customFormat="1" ht="39" customHeight="1">
      <c r="A79" s="6"/>
      <c r="B79" s="6"/>
      <c r="C79" s="13"/>
      <c r="D79" s="13"/>
      <c r="E79" s="14"/>
      <c r="F79" s="14"/>
      <c r="G79" s="14"/>
      <c r="H79" s="14"/>
      <c r="I79" s="14"/>
      <c r="J79" s="14"/>
      <c r="K79" s="14"/>
      <c r="L79" s="16"/>
      <c r="M79" s="16"/>
      <c r="N79" s="14"/>
      <c r="O79" s="14"/>
      <c r="P79" s="16"/>
      <c r="Q79" s="16"/>
      <c r="R79" s="8"/>
      <c r="S79" s="8"/>
      <c r="T79" s="8"/>
      <c r="U79" s="8"/>
      <c r="V79" s="8"/>
      <c r="W79" s="8"/>
    </row>
    <row r="80" spans="1:23" s="9" customFormat="1" ht="39" customHeight="1">
      <c r="A80" s="100"/>
      <c r="B80" s="100"/>
      <c r="C80" s="6"/>
      <c r="D80" s="6"/>
      <c r="E80" s="7"/>
      <c r="F80" s="7"/>
      <c r="G80" s="7"/>
      <c r="H80" s="7"/>
      <c r="I80" s="7"/>
      <c r="J80" s="7"/>
      <c r="K80" s="7"/>
      <c r="L80" s="17"/>
      <c r="M80" s="17"/>
      <c r="N80" s="7"/>
      <c r="O80" s="7"/>
      <c r="P80" s="17"/>
      <c r="Q80" s="17"/>
      <c r="R80" s="8"/>
      <c r="S80" s="8"/>
      <c r="T80" s="8"/>
      <c r="U80" s="8"/>
      <c r="V80" s="8"/>
      <c r="W80" s="8"/>
    </row>
    <row r="81" spans="1:23" s="2" customFormat="1" ht="53.2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1"/>
      <c r="S81" s="1"/>
      <c r="T81" s="1"/>
      <c r="U81" s="1"/>
      <c r="V81" s="1"/>
      <c r="W81" s="1"/>
    </row>
    <row r="82" spans="1:23" s="2" customFormat="1" ht="25.5" customHeight="1">
      <c r="A82" s="101"/>
      <c r="B82" s="101"/>
      <c r="R82" s="1"/>
      <c r="S82" s="1"/>
      <c r="T82" s="1"/>
      <c r="U82" s="1"/>
    </row>
    <row r="83" spans="1:23" s="2" customFormat="1" ht="34.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"/>
      <c r="S83" s="1"/>
      <c r="T83" s="1"/>
      <c r="U83" s="1"/>
    </row>
    <row r="84" spans="1:23" s="4" customFormat="1" ht="56.2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5"/>
      <c r="O84" s="5"/>
      <c r="P84" s="5"/>
      <c r="Q84" s="5"/>
      <c r="R84" s="3"/>
      <c r="S84" s="3"/>
      <c r="T84" s="3"/>
      <c r="U84" s="3"/>
    </row>
    <row r="85" spans="1:23" s="4" customFormat="1" ht="272.25" customHeight="1">
      <c r="A85" s="102"/>
      <c r="B85" s="102"/>
      <c r="C85" s="102"/>
      <c r="D85" s="102"/>
      <c r="E85" s="102"/>
      <c r="F85" s="10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3"/>
      <c r="S85" s="3"/>
      <c r="T85" s="3"/>
      <c r="U85" s="3"/>
    </row>
    <row r="86" spans="1:23" s="9" customFormat="1" ht="39" customHeight="1">
      <c r="A86" s="100"/>
      <c r="B86" s="100"/>
      <c r="C86" s="6"/>
      <c r="D86" s="6"/>
      <c r="E86" s="7"/>
      <c r="F86" s="7"/>
      <c r="G86" s="7"/>
      <c r="H86" s="7"/>
      <c r="I86" s="6"/>
      <c r="J86" s="6"/>
      <c r="K86" s="6"/>
      <c r="L86" s="6"/>
      <c r="M86" s="6"/>
      <c r="N86" s="6"/>
      <c r="O86" s="6"/>
      <c r="P86" s="6"/>
      <c r="Q86" s="6"/>
      <c r="R86" s="8"/>
      <c r="S86" s="8"/>
      <c r="T86" s="8"/>
      <c r="U86" s="8"/>
    </row>
    <row r="87" spans="1:23" s="2" customFormat="1" ht="39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"/>
      <c r="S87" s="1"/>
      <c r="T87" s="1"/>
      <c r="U87" s="1"/>
    </row>
    <row r="88" spans="1:23" s="2" customFormat="1" ht="39" customHeight="1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6"/>
      <c r="M88" s="16"/>
      <c r="N88" s="14"/>
      <c r="O88" s="14"/>
      <c r="P88" s="16"/>
      <c r="Q88" s="16"/>
      <c r="R88" s="1"/>
      <c r="S88" s="1"/>
      <c r="T88" s="1"/>
      <c r="U88" s="1"/>
    </row>
    <row r="89" spans="1:23" s="2" customFormat="1" ht="39" customHeight="1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6"/>
      <c r="M89" s="16"/>
      <c r="N89" s="14"/>
      <c r="O89" s="14"/>
      <c r="P89" s="16"/>
      <c r="Q89" s="16"/>
      <c r="R89" s="1"/>
      <c r="S89" s="1"/>
      <c r="T89" s="1"/>
      <c r="U89" s="1"/>
    </row>
    <row r="90" spans="1:23" s="9" customFormat="1" ht="39" customHeight="1">
      <c r="A90" s="100"/>
      <c r="B90" s="100"/>
      <c r="C90" s="6"/>
      <c r="D90" s="6"/>
      <c r="E90" s="7"/>
      <c r="F90" s="7"/>
      <c r="G90" s="7"/>
      <c r="H90" s="7"/>
      <c r="I90" s="7"/>
      <c r="J90" s="7"/>
      <c r="K90" s="7"/>
      <c r="L90" s="17"/>
      <c r="M90" s="17"/>
      <c r="N90" s="7"/>
      <c r="O90" s="7"/>
      <c r="P90" s="17"/>
      <c r="Q90" s="17"/>
      <c r="R90" s="8"/>
      <c r="S90" s="8"/>
      <c r="T90" s="8"/>
      <c r="U90" s="8"/>
    </row>
    <row r="91" spans="1:23" s="9" customFormat="1" ht="39" customHeight="1">
      <c r="A91" s="100"/>
      <c r="B91" s="100"/>
      <c r="C91" s="6"/>
      <c r="D91" s="6"/>
      <c r="E91" s="7"/>
      <c r="F91" s="7"/>
      <c r="G91" s="7"/>
      <c r="H91" s="7"/>
      <c r="I91" s="7"/>
      <c r="J91" s="7"/>
      <c r="K91" s="7"/>
      <c r="L91" s="17"/>
      <c r="M91" s="17"/>
      <c r="N91" s="7"/>
      <c r="O91" s="7"/>
      <c r="P91" s="17"/>
      <c r="Q91" s="17"/>
      <c r="R91" s="8"/>
      <c r="S91" s="8"/>
      <c r="T91" s="8"/>
      <c r="U91" s="8"/>
    </row>
    <row r="92" spans="1:23" s="9" customFormat="1" ht="39" customHeight="1">
      <c r="A92" s="6"/>
      <c r="B92" s="6"/>
      <c r="C92" s="6"/>
      <c r="D92" s="6"/>
      <c r="E92" s="7"/>
      <c r="F92" s="7"/>
      <c r="G92" s="7"/>
      <c r="H92" s="7"/>
      <c r="I92" s="7"/>
      <c r="J92" s="7"/>
      <c r="K92" s="7"/>
      <c r="L92" s="17"/>
      <c r="M92" s="17"/>
      <c r="N92" s="7"/>
      <c r="O92" s="7"/>
      <c r="P92" s="17"/>
      <c r="Q92" s="17"/>
      <c r="R92" s="8"/>
      <c r="S92" s="8"/>
      <c r="T92" s="8"/>
      <c r="U92" s="8"/>
    </row>
    <row r="93" spans="1:23" s="9" customFormat="1" ht="39" customHeight="1">
      <c r="A93" s="100"/>
      <c r="B93" s="100"/>
      <c r="C93" s="6"/>
      <c r="D93" s="6"/>
      <c r="E93" s="7"/>
      <c r="F93" s="7"/>
      <c r="G93" s="7"/>
      <c r="H93" s="7"/>
      <c r="I93" s="7"/>
      <c r="J93" s="7"/>
      <c r="K93" s="7"/>
      <c r="L93" s="17"/>
      <c r="M93" s="17"/>
      <c r="N93" s="7"/>
      <c r="O93" s="7"/>
      <c r="P93" s="17"/>
      <c r="Q93" s="17"/>
      <c r="R93" s="8"/>
      <c r="S93" s="8"/>
      <c r="T93" s="8"/>
      <c r="U93" s="8"/>
    </row>
    <row r="94" spans="1:23" s="2" customFormat="1" ht="53.2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1"/>
      <c r="S94" s="1"/>
      <c r="T94" s="1"/>
      <c r="U94" s="1"/>
    </row>
    <row r="95" spans="1:23" s="2" customFormat="1" ht="25.5" customHeight="1">
      <c r="A95" s="101"/>
      <c r="B95" s="101"/>
      <c r="R95" s="1"/>
      <c r="S95" s="1"/>
      <c r="T95" s="1"/>
      <c r="U95" s="1"/>
    </row>
    <row r="96" spans="1:23" s="2" customFormat="1" ht="34.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1"/>
      <c r="S96" s="1"/>
      <c r="T96" s="1"/>
      <c r="U96" s="1"/>
    </row>
    <row r="97" spans="1:21" s="4" customFormat="1" ht="56.2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5"/>
      <c r="O97" s="5"/>
      <c r="P97" s="5"/>
      <c r="Q97" s="5"/>
      <c r="R97" s="3"/>
      <c r="S97" s="3"/>
      <c r="T97" s="3"/>
      <c r="U97" s="3"/>
    </row>
    <row r="98" spans="1:21" s="4" customFormat="1" ht="272.25" customHeight="1">
      <c r="A98" s="102"/>
      <c r="B98" s="102"/>
      <c r="C98" s="102"/>
      <c r="D98" s="102"/>
      <c r="E98" s="102"/>
      <c r="F98" s="10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3"/>
      <c r="S98" s="3"/>
      <c r="T98" s="3"/>
      <c r="U98" s="3"/>
    </row>
    <row r="99" spans="1:21" s="9" customFormat="1" ht="38.25" customHeight="1">
      <c r="A99" s="100"/>
      <c r="B99" s="100"/>
      <c r="C99" s="6"/>
      <c r="D99" s="6"/>
      <c r="E99" s="7"/>
      <c r="F99" s="7"/>
      <c r="G99" s="7"/>
      <c r="H99" s="7"/>
      <c r="I99" s="6"/>
      <c r="J99" s="6"/>
      <c r="K99" s="6"/>
      <c r="L99" s="6"/>
      <c r="M99" s="6"/>
      <c r="N99" s="6"/>
      <c r="O99" s="6"/>
      <c r="P99" s="6"/>
      <c r="Q99" s="6"/>
      <c r="R99" s="8"/>
      <c r="S99" s="8"/>
      <c r="T99" s="8"/>
      <c r="U99" s="8"/>
    </row>
    <row r="100" spans="1:21" s="2" customFormat="1" ht="38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"/>
      <c r="S100" s="1"/>
      <c r="T100" s="1"/>
      <c r="U100" s="1"/>
    </row>
    <row r="101" spans="1:21" s="2" customFormat="1" ht="38.25" customHeight="1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6"/>
      <c r="M101" s="16"/>
      <c r="N101" s="14"/>
      <c r="O101" s="14"/>
      <c r="P101" s="16"/>
      <c r="Q101" s="16"/>
      <c r="R101" s="1"/>
      <c r="S101" s="1"/>
      <c r="T101" s="1"/>
      <c r="U101" s="1"/>
    </row>
    <row r="102" spans="1:21" s="2" customFormat="1" ht="38.25" customHeight="1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6"/>
      <c r="M102" s="16"/>
      <c r="N102" s="14"/>
      <c r="O102" s="14"/>
      <c r="P102" s="16"/>
      <c r="Q102" s="16"/>
      <c r="R102" s="1"/>
      <c r="S102" s="1"/>
      <c r="T102" s="1"/>
      <c r="U102" s="1"/>
    </row>
    <row r="103" spans="1:21" s="9" customFormat="1" ht="38.25" customHeight="1">
      <c r="A103" s="100"/>
      <c r="B103" s="100"/>
      <c r="C103" s="6"/>
      <c r="D103" s="6"/>
      <c r="E103" s="7"/>
      <c r="F103" s="7"/>
      <c r="G103" s="7"/>
      <c r="H103" s="7"/>
      <c r="I103" s="7"/>
      <c r="J103" s="7"/>
      <c r="K103" s="7"/>
      <c r="L103" s="17"/>
      <c r="M103" s="17"/>
      <c r="N103" s="7"/>
      <c r="O103" s="7"/>
      <c r="P103" s="17"/>
      <c r="Q103" s="17"/>
      <c r="R103" s="8"/>
      <c r="S103" s="8"/>
      <c r="T103" s="8"/>
      <c r="U103" s="8"/>
    </row>
    <row r="104" spans="1:21" s="9" customFormat="1" ht="38.25" customHeight="1">
      <c r="A104" s="100"/>
      <c r="B104" s="100"/>
      <c r="C104" s="6"/>
      <c r="D104" s="6"/>
      <c r="E104" s="7"/>
      <c r="F104" s="7"/>
      <c r="G104" s="7"/>
      <c r="H104" s="7"/>
      <c r="I104" s="7"/>
      <c r="J104" s="7"/>
      <c r="K104" s="7"/>
      <c r="L104" s="17"/>
      <c r="M104" s="17"/>
      <c r="N104" s="7"/>
      <c r="O104" s="7"/>
      <c r="P104" s="17"/>
      <c r="Q104" s="17"/>
      <c r="R104" s="8"/>
      <c r="S104" s="8"/>
      <c r="T104" s="8"/>
      <c r="U104" s="8"/>
    </row>
    <row r="105" spans="1:21" s="9" customFormat="1" ht="38.25" customHeight="1">
      <c r="A105" s="6"/>
      <c r="B105" s="6"/>
      <c r="C105" s="6"/>
      <c r="D105" s="6"/>
      <c r="E105" s="7"/>
      <c r="F105" s="7"/>
      <c r="G105" s="7"/>
      <c r="H105" s="7"/>
      <c r="I105" s="7"/>
      <c r="J105" s="7"/>
      <c r="K105" s="7"/>
      <c r="L105" s="17"/>
      <c r="M105" s="17"/>
      <c r="N105" s="7"/>
      <c r="O105" s="7"/>
      <c r="P105" s="17"/>
      <c r="Q105" s="17"/>
      <c r="R105" s="8"/>
      <c r="S105" s="8"/>
      <c r="T105" s="8"/>
      <c r="U105" s="8"/>
    </row>
    <row r="106" spans="1:21" s="9" customFormat="1" ht="38.25" customHeight="1">
      <c r="A106" s="100"/>
      <c r="B106" s="100"/>
      <c r="C106" s="6"/>
      <c r="D106" s="6"/>
      <c r="E106" s="7"/>
      <c r="F106" s="7"/>
      <c r="G106" s="7"/>
      <c r="H106" s="7"/>
      <c r="I106" s="7"/>
      <c r="J106" s="7"/>
      <c r="K106" s="7"/>
      <c r="L106" s="17"/>
      <c r="M106" s="17"/>
      <c r="N106" s="7"/>
      <c r="O106" s="7"/>
      <c r="P106" s="17"/>
      <c r="Q106" s="17"/>
      <c r="R106" s="8"/>
      <c r="S106" s="8"/>
      <c r="T106" s="8"/>
      <c r="U106" s="8"/>
    </row>
    <row r="107" spans="1:21" ht="22.5" customHeight="1"/>
    <row r="108" spans="1:21" ht="45" customHeight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</row>
    <row r="109" spans="1:21" ht="28.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</row>
    <row r="110" spans="1:21" ht="42.75" customHeight="1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</row>
    <row r="111" spans="1:21" s="2" customFormat="1" ht="53.2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1"/>
      <c r="S111" s="1"/>
      <c r="T111" s="1"/>
      <c r="U111" s="1"/>
    </row>
    <row r="112" spans="1:21" s="2" customFormat="1" ht="25.5" customHeight="1">
      <c r="A112" s="101"/>
      <c r="B112" s="101"/>
      <c r="R112" s="1"/>
      <c r="S112" s="1"/>
      <c r="T112" s="1"/>
      <c r="U112" s="1"/>
    </row>
    <row r="113" spans="1:21" s="2" customFormat="1" ht="34.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1"/>
      <c r="S113" s="1"/>
      <c r="T113" s="1"/>
      <c r="U113" s="1"/>
    </row>
    <row r="114" spans="1:21" s="4" customFormat="1" ht="56.25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5"/>
      <c r="O114" s="5"/>
      <c r="P114" s="5"/>
      <c r="Q114" s="5"/>
      <c r="R114" s="3"/>
      <c r="S114" s="3"/>
      <c r="T114" s="3"/>
      <c r="U114" s="3"/>
    </row>
    <row r="115" spans="1:21" s="4" customFormat="1" ht="272.25" customHeight="1">
      <c r="A115" s="102"/>
      <c r="B115" s="102"/>
      <c r="C115" s="102"/>
      <c r="D115" s="102"/>
      <c r="E115" s="102"/>
      <c r="F115" s="102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3"/>
      <c r="S115" s="3"/>
      <c r="T115" s="3"/>
      <c r="U115" s="3"/>
    </row>
    <row r="116" spans="1:21" s="9" customFormat="1" ht="38.25" customHeight="1">
      <c r="A116" s="100"/>
      <c r="B116" s="100"/>
      <c r="C116" s="6"/>
      <c r="D116" s="6"/>
      <c r="E116" s="7"/>
      <c r="F116" s="7"/>
      <c r="G116" s="7"/>
      <c r="H116" s="7"/>
      <c r="I116" s="6"/>
      <c r="J116" s="6"/>
      <c r="K116" s="6"/>
      <c r="L116" s="6"/>
      <c r="M116" s="6"/>
      <c r="N116" s="6"/>
      <c r="O116" s="6"/>
      <c r="P116" s="6"/>
      <c r="Q116" s="6"/>
      <c r="R116" s="8"/>
      <c r="S116" s="8"/>
      <c r="T116" s="8"/>
      <c r="U116" s="8"/>
    </row>
    <row r="117" spans="1:21" s="2" customFormat="1" ht="38.2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"/>
      <c r="S117" s="1"/>
      <c r="T117" s="1"/>
      <c r="U117" s="1"/>
    </row>
    <row r="118" spans="1:21" s="2" customFormat="1" ht="38.25" customHeight="1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6"/>
      <c r="M118" s="16"/>
      <c r="N118" s="14"/>
      <c r="O118" s="14"/>
      <c r="P118" s="16"/>
      <c r="Q118" s="16"/>
      <c r="R118" s="1"/>
      <c r="S118" s="1"/>
      <c r="T118" s="1"/>
      <c r="U118" s="1"/>
    </row>
    <row r="119" spans="1:21" s="2" customFormat="1" ht="38.25" customHeight="1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6"/>
      <c r="M119" s="16"/>
      <c r="N119" s="14"/>
      <c r="O119" s="14"/>
      <c r="P119" s="16"/>
      <c r="Q119" s="16"/>
      <c r="R119" s="1"/>
      <c r="S119" s="1"/>
      <c r="T119" s="1"/>
      <c r="U119" s="1"/>
    </row>
    <row r="120" spans="1:21" s="9" customFormat="1" ht="38.25" customHeight="1">
      <c r="A120" s="100"/>
      <c r="B120" s="100"/>
      <c r="C120" s="6"/>
      <c r="D120" s="6"/>
      <c r="E120" s="7"/>
      <c r="F120" s="7"/>
      <c r="G120" s="7"/>
      <c r="H120" s="7"/>
      <c r="I120" s="7"/>
      <c r="J120" s="7"/>
      <c r="K120" s="7"/>
      <c r="L120" s="17"/>
      <c r="M120" s="17"/>
      <c r="N120" s="7"/>
      <c r="O120" s="7"/>
      <c r="P120" s="17"/>
      <c r="Q120" s="17"/>
      <c r="R120" s="8"/>
      <c r="S120" s="8"/>
      <c r="T120" s="8"/>
      <c r="U120" s="8"/>
    </row>
    <row r="121" spans="1:21" s="9" customFormat="1" ht="38.25" customHeight="1">
      <c r="A121" s="100"/>
      <c r="B121" s="100"/>
      <c r="C121" s="6"/>
      <c r="D121" s="6"/>
      <c r="E121" s="7"/>
      <c r="F121" s="7"/>
      <c r="G121" s="7"/>
      <c r="H121" s="7"/>
      <c r="I121" s="7"/>
      <c r="J121" s="7"/>
      <c r="K121" s="7"/>
      <c r="L121" s="17"/>
      <c r="M121" s="17"/>
      <c r="N121" s="7"/>
      <c r="O121" s="7"/>
      <c r="P121" s="17"/>
      <c r="Q121" s="17"/>
      <c r="R121" s="8"/>
      <c r="S121" s="8"/>
      <c r="T121" s="8"/>
      <c r="U121" s="8"/>
    </row>
    <row r="122" spans="1:21" s="9" customFormat="1" ht="38.25" customHeight="1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17"/>
      <c r="M122" s="17"/>
      <c r="N122" s="7"/>
      <c r="O122" s="7"/>
      <c r="P122" s="17"/>
      <c r="Q122" s="17"/>
      <c r="R122" s="8"/>
      <c r="S122" s="8"/>
      <c r="T122" s="8"/>
      <c r="U122" s="8"/>
    </row>
    <row r="123" spans="1:21" s="9" customFormat="1" ht="38.25" customHeight="1">
      <c r="A123" s="100"/>
      <c r="B123" s="100"/>
      <c r="C123" s="6"/>
      <c r="D123" s="6"/>
      <c r="E123" s="7"/>
      <c r="F123" s="7"/>
      <c r="G123" s="7"/>
      <c r="H123" s="7"/>
      <c r="I123" s="7"/>
      <c r="J123" s="7"/>
      <c r="K123" s="7"/>
      <c r="L123" s="17"/>
      <c r="M123" s="17"/>
      <c r="N123" s="7"/>
      <c r="O123" s="7"/>
      <c r="P123" s="17"/>
      <c r="Q123" s="17"/>
      <c r="R123" s="8"/>
      <c r="S123" s="8"/>
      <c r="T123" s="8"/>
      <c r="U123" s="8"/>
    </row>
    <row r="124" spans="1:21" ht="22.5" customHeight="1"/>
    <row r="125" spans="1:21" ht="45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1:21" ht="28.5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1:21" ht="42.75" customHeight="1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1:21" s="2" customFormat="1" ht="53.25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1"/>
      <c r="S128" s="1"/>
      <c r="T128" s="1"/>
      <c r="U128" s="1"/>
    </row>
    <row r="129" spans="1:21" s="2" customFormat="1" ht="25.5" customHeight="1">
      <c r="A129" s="101"/>
      <c r="B129" s="101"/>
      <c r="R129" s="1"/>
      <c r="S129" s="1"/>
      <c r="T129" s="1"/>
      <c r="U129" s="1"/>
    </row>
    <row r="130" spans="1:21" s="2" customFormat="1" ht="34.5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1"/>
      <c r="S130" s="1"/>
      <c r="T130" s="1"/>
      <c r="U130" s="1"/>
    </row>
    <row r="131" spans="1:21" s="4" customFormat="1" ht="56.2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5"/>
      <c r="O131" s="5"/>
      <c r="P131" s="5"/>
      <c r="Q131" s="5"/>
      <c r="R131" s="3"/>
      <c r="S131" s="3"/>
      <c r="T131" s="3"/>
      <c r="U131" s="3"/>
    </row>
    <row r="132" spans="1:21" s="4" customFormat="1" ht="272.25" customHeight="1">
      <c r="A132" s="102"/>
      <c r="B132" s="102"/>
      <c r="C132" s="102"/>
      <c r="D132" s="102"/>
      <c r="E132" s="102"/>
      <c r="F132" s="102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3"/>
      <c r="S132" s="3"/>
      <c r="T132" s="3"/>
      <c r="U132" s="3"/>
    </row>
    <row r="133" spans="1:21" s="9" customFormat="1" ht="38.25" customHeight="1">
      <c r="A133" s="100"/>
      <c r="B133" s="100"/>
      <c r="C133" s="6"/>
      <c r="D133" s="6"/>
      <c r="E133" s="7"/>
      <c r="F133" s="7"/>
      <c r="G133" s="7"/>
      <c r="H133" s="7"/>
      <c r="I133" s="6"/>
      <c r="J133" s="6"/>
      <c r="K133" s="6"/>
      <c r="L133" s="6"/>
      <c r="M133" s="6"/>
      <c r="N133" s="6"/>
      <c r="O133" s="6"/>
      <c r="P133" s="6"/>
      <c r="Q133" s="6"/>
      <c r="R133" s="8"/>
      <c r="S133" s="8"/>
      <c r="T133" s="8"/>
      <c r="U133" s="8"/>
    </row>
    <row r="134" spans="1:21" s="2" customFormat="1" ht="38.2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"/>
      <c r="S134" s="1"/>
      <c r="T134" s="1"/>
      <c r="U134" s="1"/>
    </row>
    <row r="135" spans="1:21" s="2" customFormat="1" ht="38.25" customHeight="1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6"/>
      <c r="M135" s="16"/>
      <c r="N135" s="14"/>
      <c r="O135" s="14"/>
      <c r="P135" s="16"/>
      <c r="Q135" s="16"/>
      <c r="R135" s="1"/>
      <c r="S135" s="1"/>
      <c r="T135" s="1"/>
      <c r="U135" s="1"/>
    </row>
    <row r="136" spans="1:21" s="2" customFormat="1" ht="38.25" customHeight="1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6"/>
      <c r="M136" s="16"/>
      <c r="N136" s="14"/>
      <c r="O136" s="14"/>
      <c r="P136" s="16"/>
      <c r="Q136" s="16"/>
      <c r="R136" s="1"/>
      <c r="S136" s="1"/>
      <c r="T136" s="1"/>
      <c r="U136" s="1"/>
    </row>
    <row r="137" spans="1:21" s="9" customFormat="1" ht="38.25" customHeight="1">
      <c r="A137" s="100"/>
      <c r="B137" s="100"/>
      <c r="C137" s="6"/>
      <c r="D137" s="6"/>
      <c r="E137" s="7"/>
      <c r="F137" s="7"/>
      <c r="G137" s="7"/>
      <c r="H137" s="7"/>
      <c r="I137" s="7"/>
      <c r="J137" s="7"/>
      <c r="K137" s="7"/>
      <c r="L137" s="17"/>
      <c r="M137" s="17"/>
      <c r="N137" s="7"/>
      <c r="O137" s="7"/>
      <c r="P137" s="17"/>
      <c r="Q137" s="17"/>
      <c r="R137" s="8"/>
      <c r="S137" s="8"/>
      <c r="T137" s="8"/>
      <c r="U137" s="8"/>
    </row>
    <row r="138" spans="1:21" s="9" customFormat="1" ht="38.25" customHeight="1">
      <c r="A138" s="100"/>
      <c r="B138" s="100"/>
      <c r="C138" s="6"/>
      <c r="D138" s="6"/>
      <c r="E138" s="7"/>
      <c r="F138" s="7"/>
      <c r="G138" s="7"/>
      <c r="H138" s="7"/>
      <c r="I138" s="7"/>
      <c r="J138" s="7"/>
      <c r="K138" s="7"/>
      <c r="L138" s="17"/>
      <c r="M138" s="17"/>
      <c r="N138" s="7"/>
      <c r="O138" s="7"/>
      <c r="P138" s="17"/>
      <c r="Q138" s="17"/>
      <c r="R138" s="8"/>
      <c r="S138" s="8"/>
      <c r="T138" s="8"/>
      <c r="U138" s="8"/>
    </row>
    <row r="139" spans="1:21" s="9" customFormat="1" ht="38.25" customHeight="1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17"/>
      <c r="M139" s="17"/>
      <c r="N139" s="7"/>
      <c r="O139" s="7"/>
      <c r="P139" s="17"/>
      <c r="Q139" s="17"/>
      <c r="R139" s="8"/>
      <c r="S139" s="8"/>
      <c r="T139" s="8"/>
      <c r="U139" s="8"/>
    </row>
    <row r="140" spans="1:21" s="9" customFormat="1" ht="38.25" customHeight="1">
      <c r="A140" s="100"/>
      <c r="B140" s="100"/>
      <c r="C140" s="6"/>
      <c r="D140" s="6"/>
      <c r="E140" s="7"/>
      <c r="F140" s="7"/>
      <c r="G140" s="7"/>
      <c r="H140" s="7"/>
      <c r="I140" s="7"/>
      <c r="J140" s="7"/>
      <c r="K140" s="7"/>
      <c r="L140" s="17"/>
      <c r="M140" s="17"/>
      <c r="N140" s="7"/>
      <c r="O140" s="7"/>
      <c r="P140" s="17"/>
      <c r="Q140" s="17"/>
      <c r="R140" s="8"/>
      <c r="S140" s="8"/>
      <c r="T140" s="8"/>
      <c r="U140" s="8"/>
    </row>
    <row r="141" spans="1:21" ht="22.5" customHeight="1"/>
    <row r="142" spans="1:21" ht="45" customHeight="1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1:21" ht="28.5" customHeight="1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1:21" ht="42.75" customHeight="1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1:21" s="2" customFormat="1" ht="53.2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1"/>
      <c r="S145" s="1"/>
      <c r="T145" s="1"/>
      <c r="U145" s="1"/>
    </row>
    <row r="146" spans="1:21" s="2" customFormat="1" ht="25.5" customHeight="1">
      <c r="A146" s="101"/>
      <c r="B146" s="101"/>
      <c r="R146" s="1"/>
      <c r="S146" s="1"/>
      <c r="T146" s="1"/>
      <c r="U146" s="1"/>
    </row>
    <row r="147" spans="1:21" s="2" customFormat="1" ht="34.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1"/>
      <c r="S147" s="1"/>
      <c r="T147" s="1"/>
      <c r="U147" s="1"/>
    </row>
    <row r="148" spans="1:21" s="4" customFormat="1" ht="56.2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5"/>
      <c r="O148" s="5"/>
      <c r="P148" s="5"/>
      <c r="Q148" s="5"/>
      <c r="R148" s="3"/>
      <c r="S148" s="3"/>
      <c r="T148" s="3"/>
      <c r="U148" s="3"/>
    </row>
    <row r="149" spans="1:21" s="4" customFormat="1" ht="272.25" customHeight="1">
      <c r="A149" s="102"/>
      <c r="B149" s="102"/>
      <c r="C149" s="102"/>
      <c r="D149" s="102"/>
      <c r="E149" s="102"/>
      <c r="F149" s="102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3"/>
      <c r="S149" s="3"/>
      <c r="T149" s="3"/>
      <c r="U149" s="3"/>
    </row>
    <row r="150" spans="1:21" s="9" customFormat="1" ht="38.25" customHeight="1">
      <c r="A150" s="100"/>
      <c r="B150" s="100"/>
      <c r="C150" s="6"/>
      <c r="D150" s="6"/>
      <c r="E150" s="7"/>
      <c r="F150" s="7"/>
      <c r="G150" s="7"/>
      <c r="H150" s="7"/>
      <c r="I150" s="6"/>
      <c r="J150" s="6"/>
      <c r="K150" s="6"/>
      <c r="L150" s="6"/>
      <c r="M150" s="6"/>
      <c r="N150" s="6"/>
      <c r="O150" s="6"/>
      <c r="P150" s="6"/>
      <c r="Q150" s="6"/>
      <c r="R150" s="8"/>
      <c r="S150" s="8"/>
      <c r="T150" s="8"/>
      <c r="U150" s="8"/>
    </row>
    <row r="151" spans="1:21" s="2" customFormat="1" ht="38.2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"/>
      <c r="S151" s="1"/>
      <c r="T151" s="1"/>
      <c r="U151" s="1"/>
    </row>
    <row r="152" spans="1:21" s="2" customFormat="1" ht="38.25" customHeight="1">
      <c r="A152" s="13"/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6"/>
      <c r="M152" s="16"/>
      <c r="N152" s="14"/>
      <c r="O152" s="14"/>
      <c r="P152" s="16"/>
      <c r="Q152" s="16"/>
      <c r="R152" s="1"/>
      <c r="S152" s="1"/>
      <c r="T152" s="1"/>
      <c r="U152" s="1"/>
    </row>
    <row r="153" spans="1:21" s="2" customFormat="1" ht="38.25" customHeight="1">
      <c r="A153" s="13"/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6"/>
      <c r="M153" s="16"/>
      <c r="N153" s="14"/>
      <c r="O153" s="14"/>
      <c r="P153" s="16"/>
      <c r="Q153" s="16"/>
      <c r="R153" s="1"/>
      <c r="S153" s="1"/>
      <c r="T153" s="1"/>
      <c r="U153" s="1"/>
    </row>
    <row r="154" spans="1:21" s="9" customFormat="1" ht="38.25" customHeight="1">
      <c r="A154" s="100"/>
      <c r="B154" s="100"/>
      <c r="C154" s="6"/>
      <c r="D154" s="6"/>
      <c r="E154" s="7"/>
      <c r="F154" s="7"/>
      <c r="G154" s="7"/>
      <c r="H154" s="7"/>
      <c r="I154" s="7"/>
      <c r="J154" s="7"/>
      <c r="K154" s="7"/>
      <c r="L154" s="17"/>
      <c r="M154" s="17"/>
      <c r="N154" s="7"/>
      <c r="O154" s="7"/>
      <c r="P154" s="17"/>
      <c r="Q154" s="17"/>
      <c r="R154" s="8"/>
      <c r="S154" s="8"/>
      <c r="T154" s="8"/>
      <c r="U154" s="8"/>
    </row>
    <row r="155" spans="1:21" s="9" customFormat="1" ht="38.25" customHeight="1">
      <c r="A155" s="100"/>
      <c r="B155" s="100"/>
      <c r="C155" s="6"/>
      <c r="D155" s="6"/>
      <c r="E155" s="7"/>
      <c r="F155" s="7"/>
      <c r="G155" s="7"/>
      <c r="H155" s="7"/>
      <c r="I155" s="7"/>
      <c r="J155" s="7"/>
      <c r="K155" s="7"/>
      <c r="L155" s="17"/>
      <c r="M155" s="17"/>
      <c r="N155" s="7"/>
      <c r="O155" s="7"/>
      <c r="P155" s="17"/>
      <c r="Q155" s="17"/>
      <c r="R155" s="8"/>
      <c r="S155" s="8"/>
      <c r="T155" s="8"/>
      <c r="U155" s="8"/>
    </row>
    <row r="156" spans="1:21" s="9" customFormat="1" ht="38.25" customHeight="1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17"/>
      <c r="M156" s="17"/>
      <c r="N156" s="7"/>
      <c r="O156" s="7"/>
      <c r="P156" s="17"/>
      <c r="Q156" s="17"/>
      <c r="R156" s="8"/>
      <c r="S156" s="8"/>
      <c r="T156" s="8"/>
      <c r="U156" s="8"/>
    </row>
    <row r="157" spans="1:21" s="9" customFormat="1" ht="38.25" customHeight="1">
      <c r="A157" s="100"/>
      <c r="B157" s="100"/>
      <c r="C157" s="6"/>
      <c r="D157" s="6"/>
      <c r="E157" s="7"/>
      <c r="F157" s="7"/>
      <c r="G157" s="7"/>
      <c r="H157" s="7"/>
      <c r="I157" s="7"/>
      <c r="J157" s="7"/>
      <c r="K157" s="7"/>
      <c r="L157" s="17"/>
      <c r="M157" s="17"/>
      <c r="N157" s="7"/>
      <c r="O157" s="7"/>
      <c r="P157" s="17"/>
      <c r="Q157" s="17"/>
      <c r="R157" s="8"/>
      <c r="S157" s="8"/>
      <c r="T157" s="8"/>
      <c r="U157" s="8"/>
    </row>
    <row r="158" spans="1:21" ht="22.5" customHeight="1"/>
    <row r="159" spans="1:21" ht="45" customHeight="1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1:21" ht="28.5" customHeight="1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1:21" ht="42.75" customHeight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1:21" s="2" customFormat="1" ht="53.2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1"/>
      <c r="S162" s="1"/>
      <c r="T162" s="1"/>
      <c r="U162" s="1"/>
    </row>
    <row r="163" spans="1:21" s="2" customFormat="1" ht="25.5" customHeight="1">
      <c r="A163" s="101"/>
      <c r="B163" s="101"/>
      <c r="R163" s="1"/>
      <c r="S163" s="1"/>
      <c r="T163" s="1"/>
      <c r="U163" s="1"/>
    </row>
    <row r="164" spans="1:21" s="2" customFormat="1" ht="34.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1"/>
      <c r="S164" s="1"/>
      <c r="T164" s="1"/>
      <c r="U164" s="1"/>
    </row>
    <row r="165" spans="1:21" s="4" customFormat="1" ht="56.2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5"/>
      <c r="O165" s="5"/>
      <c r="P165" s="5"/>
      <c r="Q165" s="5"/>
      <c r="R165" s="3"/>
      <c r="S165" s="3"/>
      <c r="T165" s="3"/>
      <c r="U165" s="3"/>
    </row>
    <row r="166" spans="1:21" s="4" customFormat="1" ht="272.25" customHeight="1">
      <c r="A166" s="102"/>
      <c r="B166" s="102"/>
      <c r="C166" s="102"/>
      <c r="D166" s="102"/>
      <c r="E166" s="102"/>
      <c r="F166" s="102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3"/>
      <c r="S166" s="3"/>
      <c r="T166" s="3"/>
      <c r="U166" s="3"/>
    </row>
    <row r="167" spans="1:21" s="9" customFormat="1" ht="38.25" customHeight="1">
      <c r="A167" s="100"/>
      <c r="B167" s="100"/>
      <c r="C167" s="6"/>
      <c r="D167" s="6"/>
      <c r="E167" s="7"/>
      <c r="F167" s="7"/>
      <c r="G167" s="7"/>
      <c r="H167" s="7"/>
      <c r="I167" s="6"/>
      <c r="J167" s="6"/>
      <c r="K167" s="6"/>
      <c r="L167" s="6"/>
      <c r="M167" s="6"/>
      <c r="N167" s="6"/>
      <c r="O167" s="6"/>
      <c r="P167" s="6"/>
      <c r="Q167" s="6"/>
      <c r="R167" s="8"/>
      <c r="S167" s="8"/>
      <c r="T167" s="8"/>
      <c r="U167" s="8"/>
    </row>
    <row r="168" spans="1:21" s="2" customFormat="1" ht="38.2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"/>
      <c r="S168" s="1"/>
      <c r="T168" s="1"/>
      <c r="U168" s="1"/>
    </row>
    <row r="169" spans="1:21" s="2" customFormat="1" ht="38.25" customHeight="1">
      <c r="A169" s="13"/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6"/>
      <c r="M169" s="16"/>
      <c r="N169" s="14"/>
      <c r="O169" s="14"/>
      <c r="P169" s="16"/>
      <c r="Q169" s="16"/>
      <c r="R169" s="1"/>
      <c r="S169" s="1"/>
      <c r="T169" s="1"/>
      <c r="U169" s="1"/>
    </row>
    <row r="170" spans="1:21" s="2" customFormat="1" ht="38.25" customHeight="1">
      <c r="A170" s="13"/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6"/>
      <c r="M170" s="16"/>
      <c r="N170" s="14"/>
      <c r="O170" s="14"/>
      <c r="P170" s="16"/>
      <c r="Q170" s="16"/>
      <c r="R170" s="1"/>
      <c r="S170" s="1"/>
      <c r="T170" s="1"/>
      <c r="U170" s="1"/>
    </row>
    <row r="171" spans="1:21" s="9" customFormat="1" ht="38.25" customHeight="1">
      <c r="A171" s="100"/>
      <c r="B171" s="100"/>
      <c r="C171" s="6"/>
      <c r="D171" s="6"/>
      <c r="E171" s="7"/>
      <c r="F171" s="7"/>
      <c r="G171" s="7"/>
      <c r="H171" s="7"/>
      <c r="I171" s="7"/>
      <c r="J171" s="7"/>
      <c r="K171" s="7"/>
      <c r="L171" s="17"/>
      <c r="M171" s="17"/>
      <c r="N171" s="7"/>
      <c r="O171" s="7"/>
      <c r="P171" s="17"/>
      <c r="Q171" s="17"/>
      <c r="R171" s="8"/>
      <c r="S171" s="8"/>
      <c r="T171" s="8"/>
      <c r="U171" s="8"/>
    </row>
    <row r="172" spans="1:21" s="9" customFormat="1" ht="38.25" customHeight="1">
      <c r="A172" s="100"/>
      <c r="B172" s="100"/>
      <c r="C172" s="6"/>
      <c r="D172" s="6"/>
      <c r="E172" s="7"/>
      <c r="F172" s="7"/>
      <c r="G172" s="7"/>
      <c r="H172" s="7"/>
      <c r="I172" s="7"/>
      <c r="J172" s="7"/>
      <c r="K172" s="7"/>
      <c r="L172" s="17"/>
      <c r="M172" s="17"/>
      <c r="N172" s="7"/>
      <c r="O172" s="7"/>
      <c r="P172" s="17"/>
      <c r="Q172" s="17"/>
      <c r="R172" s="8"/>
      <c r="S172" s="8"/>
      <c r="T172" s="8"/>
      <c r="U172" s="8"/>
    </row>
    <row r="173" spans="1:21" s="9" customFormat="1" ht="38.25" customHeight="1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17"/>
      <c r="M173" s="17"/>
      <c r="N173" s="7"/>
      <c r="O173" s="7"/>
      <c r="P173" s="17"/>
      <c r="Q173" s="17"/>
      <c r="R173" s="8"/>
      <c r="S173" s="8"/>
      <c r="T173" s="8"/>
      <c r="U173" s="8"/>
    </row>
    <row r="174" spans="1:21" s="9" customFormat="1" ht="38.25" customHeight="1">
      <c r="A174" s="100"/>
      <c r="B174" s="100"/>
      <c r="C174" s="6"/>
      <c r="D174" s="6"/>
      <c r="E174" s="7"/>
      <c r="F174" s="7"/>
      <c r="G174" s="7"/>
      <c r="H174" s="7"/>
      <c r="I174" s="7"/>
      <c r="J174" s="7"/>
      <c r="K174" s="7"/>
      <c r="L174" s="17"/>
      <c r="M174" s="17"/>
      <c r="N174" s="7"/>
      <c r="O174" s="7"/>
      <c r="P174" s="17"/>
      <c r="Q174" s="17"/>
      <c r="R174" s="8"/>
      <c r="S174" s="8"/>
      <c r="T174" s="8"/>
      <c r="U174" s="8"/>
    </row>
    <row r="175" spans="1:21" ht="22.5" customHeight="1"/>
    <row r="176" spans="1:21" ht="45" customHeight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1:21" ht="28.5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1:21" ht="42.75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80" spans="1:21" s="2" customFormat="1" ht="53.2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1"/>
      <c r="S180" s="1"/>
      <c r="T180" s="1"/>
      <c r="U180" s="1"/>
    </row>
    <row r="181" spans="1:21" s="2" customFormat="1" ht="25.5" customHeight="1">
      <c r="A181" s="101"/>
      <c r="B181" s="101"/>
      <c r="R181" s="1"/>
      <c r="S181" s="1"/>
      <c r="T181" s="1"/>
      <c r="U181" s="1"/>
    </row>
    <row r="182" spans="1:21" s="2" customFormat="1" ht="34.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1"/>
      <c r="S182" s="1"/>
      <c r="T182" s="1"/>
      <c r="U182" s="1"/>
    </row>
    <row r="183" spans="1:21" s="4" customFormat="1" ht="56.2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5"/>
      <c r="O183" s="5"/>
      <c r="P183" s="5"/>
      <c r="Q183" s="5"/>
      <c r="R183" s="3"/>
      <c r="S183" s="3"/>
      <c r="T183" s="3"/>
      <c r="U183" s="3"/>
    </row>
    <row r="184" spans="1:21" s="4" customFormat="1" ht="272.25" customHeight="1">
      <c r="A184" s="102"/>
      <c r="B184" s="102"/>
      <c r="C184" s="102"/>
      <c r="D184" s="102"/>
      <c r="E184" s="102"/>
      <c r="F184" s="102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3"/>
      <c r="S184" s="3"/>
      <c r="T184" s="3"/>
      <c r="U184" s="3"/>
    </row>
    <row r="185" spans="1:21" s="9" customFormat="1" ht="38.25" customHeight="1">
      <c r="A185" s="100"/>
      <c r="B185" s="100"/>
      <c r="C185" s="6"/>
      <c r="D185" s="6"/>
      <c r="E185" s="7"/>
      <c r="F185" s="7"/>
      <c r="G185" s="7"/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8"/>
      <c r="S185" s="8"/>
      <c r="T185" s="8"/>
      <c r="U185" s="8"/>
    </row>
    <row r="186" spans="1:21" s="2" customFormat="1" ht="38.2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"/>
      <c r="S186" s="1"/>
      <c r="T186" s="1"/>
      <c r="U186" s="1"/>
    </row>
    <row r="187" spans="1:21" s="2" customFormat="1" ht="38.25" customHeight="1">
      <c r="A187" s="13"/>
      <c r="B187" s="13"/>
      <c r="C187" s="13"/>
      <c r="D187" s="13"/>
      <c r="E187" s="14"/>
      <c r="F187" s="14"/>
      <c r="G187" s="14"/>
      <c r="H187" s="14"/>
      <c r="I187" s="14"/>
      <c r="J187" s="14"/>
      <c r="K187" s="14"/>
      <c r="L187" s="16"/>
      <c r="M187" s="16"/>
      <c r="N187" s="14"/>
      <c r="O187" s="14"/>
      <c r="P187" s="16"/>
      <c r="Q187" s="16"/>
      <c r="R187" s="1"/>
      <c r="S187" s="1"/>
      <c r="T187" s="1"/>
      <c r="U187" s="1"/>
    </row>
    <row r="188" spans="1:21" s="2" customFormat="1" ht="38.25" customHeight="1">
      <c r="A188" s="13"/>
      <c r="B188" s="13"/>
      <c r="C188" s="13"/>
      <c r="D188" s="13"/>
      <c r="E188" s="14"/>
      <c r="F188" s="14"/>
      <c r="G188" s="14"/>
      <c r="H188" s="14"/>
      <c r="I188" s="14"/>
      <c r="J188" s="14"/>
      <c r="K188" s="14"/>
      <c r="L188" s="16"/>
      <c r="M188" s="16"/>
      <c r="N188" s="14"/>
      <c r="O188" s="14"/>
      <c r="P188" s="16"/>
      <c r="Q188" s="16"/>
      <c r="R188" s="1"/>
      <c r="S188" s="1"/>
      <c r="T188" s="1"/>
      <c r="U188" s="1"/>
    </row>
    <row r="189" spans="1:21" s="9" customFormat="1" ht="38.25" customHeight="1">
      <c r="A189" s="100"/>
      <c r="B189" s="100"/>
      <c r="C189" s="6"/>
      <c r="D189" s="6"/>
      <c r="E189" s="7"/>
      <c r="F189" s="7"/>
      <c r="G189" s="7"/>
      <c r="H189" s="7"/>
      <c r="I189" s="7"/>
      <c r="J189" s="7"/>
      <c r="K189" s="7"/>
      <c r="L189" s="17"/>
      <c r="M189" s="17"/>
      <c r="N189" s="7"/>
      <c r="O189" s="7"/>
      <c r="P189" s="17"/>
      <c r="Q189" s="17"/>
      <c r="R189" s="8"/>
      <c r="S189" s="8"/>
      <c r="T189" s="8"/>
      <c r="U189" s="8"/>
    </row>
    <row r="190" spans="1:21" s="9" customFormat="1" ht="38.25" customHeight="1">
      <c r="A190" s="100"/>
      <c r="B190" s="100"/>
      <c r="C190" s="6"/>
      <c r="D190" s="6"/>
      <c r="E190" s="7"/>
      <c r="F190" s="7"/>
      <c r="G190" s="7"/>
      <c r="H190" s="7"/>
      <c r="I190" s="7"/>
      <c r="J190" s="7"/>
      <c r="K190" s="7"/>
      <c r="L190" s="17"/>
      <c r="M190" s="17"/>
      <c r="N190" s="7"/>
      <c r="O190" s="7"/>
      <c r="P190" s="17"/>
      <c r="Q190" s="17"/>
      <c r="R190" s="8"/>
      <c r="S190" s="8"/>
      <c r="T190" s="8"/>
      <c r="U190" s="8"/>
    </row>
    <row r="191" spans="1:21" s="9" customFormat="1" ht="38.25" customHeight="1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17"/>
      <c r="M191" s="17"/>
      <c r="N191" s="7"/>
      <c r="O191" s="7"/>
      <c r="P191" s="17"/>
      <c r="Q191" s="17"/>
      <c r="R191" s="8"/>
      <c r="S191" s="8"/>
      <c r="T191" s="8"/>
      <c r="U191" s="8"/>
    </row>
    <row r="192" spans="1:21" s="9" customFormat="1" ht="38.25" customHeight="1">
      <c r="A192" s="100"/>
      <c r="B192" s="100"/>
      <c r="C192" s="6"/>
      <c r="D192" s="6"/>
      <c r="E192" s="7"/>
      <c r="F192" s="7"/>
      <c r="G192" s="7"/>
      <c r="H192" s="7"/>
      <c r="I192" s="7"/>
      <c r="J192" s="7"/>
      <c r="K192" s="7"/>
      <c r="L192" s="17"/>
      <c r="M192" s="17"/>
      <c r="N192" s="7"/>
      <c r="O192" s="7"/>
      <c r="P192" s="17"/>
      <c r="Q192" s="17"/>
      <c r="R192" s="8"/>
      <c r="S192" s="8"/>
      <c r="T192" s="8"/>
      <c r="U192" s="8"/>
    </row>
    <row r="193" spans="1:21" ht="22.5" customHeight="1"/>
    <row r="194" spans="1:21" ht="45" customHeight="1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1:21" ht="28.5" customHeight="1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1:21" ht="42.75" customHeight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1:21" s="2" customFormat="1" ht="53.2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1"/>
      <c r="S197" s="1"/>
      <c r="T197" s="1"/>
      <c r="U197" s="1"/>
    </row>
    <row r="198" spans="1:21" s="2" customFormat="1" ht="25.5" customHeight="1">
      <c r="A198" s="101"/>
      <c r="B198" s="101"/>
      <c r="R198" s="1"/>
      <c r="S198" s="1"/>
      <c r="T198" s="1"/>
      <c r="U198" s="1"/>
    </row>
    <row r="199" spans="1:21" s="2" customFormat="1" ht="34.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1"/>
      <c r="S199" s="1"/>
      <c r="T199" s="1"/>
      <c r="U199" s="1"/>
    </row>
    <row r="200" spans="1:21" s="4" customFormat="1" ht="56.2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5"/>
      <c r="O200" s="5"/>
      <c r="P200" s="5"/>
      <c r="Q200" s="5"/>
      <c r="R200" s="3"/>
      <c r="S200" s="3"/>
      <c r="T200" s="3"/>
      <c r="U200" s="3"/>
    </row>
    <row r="201" spans="1:21" s="4" customFormat="1" ht="272.25" customHeight="1">
      <c r="A201" s="102"/>
      <c r="B201" s="102"/>
      <c r="C201" s="102"/>
      <c r="D201" s="102"/>
      <c r="E201" s="102"/>
      <c r="F201" s="102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3"/>
      <c r="S201" s="3"/>
      <c r="T201" s="3"/>
      <c r="U201" s="3"/>
    </row>
    <row r="202" spans="1:21" s="9" customFormat="1" ht="38.25" customHeight="1">
      <c r="A202" s="100"/>
      <c r="B202" s="100"/>
      <c r="C202" s="6"/>
      <c r="D202" s="6"/>
      <c r="E202" s="7"/>
      <c r="F202" s="7"/>
      <c r="G202" s="7"/>
      <c r="H202" s="7"/>
      <c r="I202" s="6"/>
      <c r="J202" s="6"/>
      <c r="K202" s="6"/>
      <c r="L202" s="6"/>
      <c r="M202" s="6"/>
      <c r="N202" s="6"/>
      <c r="O202" s="6"/>
      <c r="P202" s="6"/>
      <c r="Q202" s="6"/>
      <c r="R202" s="8"/>
      <c r="S202" s="8"/>
      <c r="T202" s="8"/>
      <c r="U202" s="8"/>
    </row>
    <row r="203" spans="1:21" s="2" customFormat="1" ht="38.2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"/>
      <c r="S203" s="1"/>
      <c r="T203" s="1"/>
      <c r="U203" s="1"/>
    </row>
    <row r="204" spans="1:21" s="2" customFormat="1" ht="38.25" customHeight="1">
      <c r="A204" s="13"/>
      <c r="B204" s="13"/>
      <c r="C204" s="13"/>
      <c r="D204" s="13"/>
      <c r="E204" s="14"/>
      <c r="F204" s="14"/>
      <c r="G204" s="14"/>
      <c r="H204" s="14"/>
      <c r="I204" s="14"/>
      <c r="J204" s="14"/>
      <c r="K204" s="14"/>
      <c r="L204" s="16"/>
      <c r="M204" s="16"/>
      <c r="N204" s="14"/>
      <c r="O204" s="14"/>
      <c r="P204" s="16"/>
      <c r="Q204" s="16"/>
      <c r="R204" s="1"/>
      <c r="S204" s="1"/>
      <c r="T204" s="1"/>
      <c r="U204" s="1"/>
    </row>
    <row r="205" spans="1:21" s="2" customFormat="1" ht="38.25" customHeight="1">
      <c r="A205" s="13"/>
      <c r="B205" s="13"/>
      <c r="C205" s="13"/>
      <c r="D205" s="13"/>
      <c r="E205" s="14"/>
      <c r="F205" s="14"/>
      <c r="G205" s="14"/>
      <c r="H205" s="14"/>
      <c r="I205" s="14"/>
      <c r="J205" s="14"/>
      <c r="K205" s="14"/>
      <c r="L205" s="16"/>
      <c r="M205" s="16"/>
      <c r="N205" s="14"/>
      <c r="O205" s="14"/>
      <c r="P205" s="16"/>
      <c r="Q205" s="16"/>
      <c r="R205" s="1"/>
      <c r="S205" s="1"/>
      <c r="T205" s="1"/>
      <c r="U205" s="1"/>
    </row>
    <row r="206" spans="1:21" s="9" customFormat="1" ht="38.25" customHeight="1">
      <c r="A206" s="100"/>
      <c r="B206" s="100"/>
      <c r="C206" s="6"/>
      <c r="D206" s="6"/>
      <c r="E206" s="7"/>
      <c r="F206" s="7"/>
      <c r="G206" s="7"/>
      <c r="H206" s="7"/>
      <c r="I206" s="7"/>
      <c r="J206" s="7"/>
      <c r="K206" s="7"/>
      <c r="L206" s="17"/>
      <c r="M206" s="17"/>
      <c r="N206" s="7"/>
      <c r="O206" s="7"/>
      <c r="P206" s="17"/>
      <c r="Q206" s="17"/>
      <c r="R206" s="8"/>
      <c r="S206" s="8"/>
      <c r="T206" s="8"/>
      <c r="U206" s="8"/>
    </row>
    <row r="207" spans="1:21" s="9" customFormat="1" ht="38.25" customHeight="1">
      <c r="A207" s="100"/>
      <c r="B207" s="100"/>
      <c r="C207" s="6"/>
      <c r="D207" s="6"/>
      <c r="E207" s="7"/>
      <c r="F207" s="7"/>
      <c r="G207" s="7"/>
      <c r="H207" s="7"/>
      <c r="I207" s="7"/>
      <c r="J207" s="7"/>
      <c r="K207" s="7"/>
      <c r="L207" s="17"/>
      <c r="M207" s="17"/>
      <c r="N207" s="7"/>
      <c r="O207" s="7"/>
      <c r="P207" s="17"/>
      <c r="Q207" s="17"/>
      <c r="R207" s="8"/>
      <c r="S207" s="8"/>
      <c r="T207" s="8"/>
      <c r="U207" s="8"/>
    </row>
    <row r="208" spans="1:21" s="9" customFormat="1" ht="38.25" customHeight="1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17"/>
      <c r="M208" s="17"/>
      <c r="N208" s="7"/>
      <c r="O208" s="7"/>
      <c r="P208" s="17"/>
      <c r="Q208" s="17"/>
      <c r="R208" s="8"/>
      <c r="S208" s="8"/>
      <c r="T208" s="8"/>
      <c r="U208" s="8"/>
    </row>
    <row r="209" spans="1:21" s="9" customFormat="1" ht="38.25" customHeight="1">
      <c r="A209" s="100"/>
      <c r="B209" s="100"/>
      <c r="C209" s="6"/>
      <c r="D209" s="6"/>
      <c r="E209" s="7"/>
      <c r="F209" s="7"/>
      <c r="G209" s="7"/>
      <c r="H209" s="7"/>
      <c r="I209" s="7"/>
      <c r="J209" s="7"/>
      <c r="K209" s="7"/>
      <c r="L209" s="17"/>
      <c r="M209" s="17"/>
      <c r="N209" s="7"/>
      <c r="O209" s="7"/>
      <c r="P209" s="17"/>
      <c r="Q209" s="17"/>
      <c r="R209" s="8"/>
      <c r="S209" s="8"/>
      <c r="T209" s="8"/>
      <c r="U209" s="8"/>
    </row>
    <row r="210" spans="1:21" ht="22.5" customHeight="1"/>
    <row r="211" spans="1:21" ht="45" customHeight="1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1:21" ht="28.5" customHeight="1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1:21" ht="42.75" customHeight="1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1:21" s="2" customFormat="1" ht="53.2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1"/>
      <c r="S214" s="1"/>
      <c r="T214" s="1"/>
      <c r="U214" s="1"/>
    </row>
    <row r="215" spans="1:21" s="2" customFormat="1" ht="25.5" customHeight="1">
      <c r="A215" s="101"/>
      <c r="B215" s="101"/>
      <c r="R215" s="1"/>
      <c r="S215" s="1"/>
      <c r="T215" s="1"/>
      <c r="U215" s="1"/>
    </row>
    <row r="216" spans="1:21" s="2" customFormat="1" ht="34.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1"/>
      <c r="S216" s="1"/>
      <c r="T216" s="1"/>
      <c r="U216" s="1"/>
    </row>
    <row r="217" spans="1:21" s="4" customFormat="1" ht="56.2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5"/>
      <c r="O217" s="5"/>
      <c r="P217" s="5"/>
      <c r="Q217" s="5"/>
      <c r="R217" s="3"/>
      <c r="S217" s="3"/>
      <c r="T217" s="3"/>
      <c r="U217" s="3"/>
    </row>
    <row r="218" spans="1:21" s="4" customFormat="1" ht="272.25" customHeight="1">
      <c r="A218" s="102"/>
      <c r="B218" s="102"/>
      <c r="C218" s="102"/>
      <c r="D218" s="102"/>
      <c r="E218" s="102"/>
      <c r="F218" s="102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3"/>
      <c r="S218" s="3"/>
      <c r="T218" s="3"/>
      <c r="U218" s="3"/>
    </row>
    <row r="219" spans="1:21" s="9" customFormat="1" ht="38.25" customHeight="1">
      <c r="A219" s="100"/>
      <c r="B219" s="100"/>
      <c r="C219" s="6"/>
      <c r="D219" s="6"/>
      <c r="E219" s="7"/>
      <c r="F219" s="7"/>
      <c r="G219" s="7"/>
      <c r="H219" s="7"/>
      <c r="I219" s="6"/>
      <c r="J219" s="6"/>
      <c r="K219" s="6"/>
      <c r="L219" s="6"/>
      <c r="M219" s="6"/>
      <c r="N219" s="6"/>
      <c r="O219" s="6"/>
      <c r="P219" s="6"/>
      <c r="Q219" s="6"/>
      <c r="R219" s="8"/>
      <c r="S219" s="8"/>
      <c r="T219" s="8"/>
      <c r="U219" s="8"/>
    </row>
    <row r="220" spans="1:21" s="2" customFormat="1" ht="38.2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"/>
      <c r="S220" s="1"/>
      <c r="T220" s="1"/>
      <c r="U220" s="1"/>
    </row>
    <row r="221" spans="1:21" s="2" customFormat="1" ht="38.25" customHeight="1">
      <c r="A221" s="13"/>
      <c r="B221" s="13"/>
      <c r="C221" s="13"/>
      <c r="D221" s="13"/>
      <c r="E221" s="14"/>
      <c r="F221" s="14"/>
      <c r="G221" s="14"/>
      <c r="H221" s="14"/>
      <c r="I221" s="14"/>
      <c r="J221" s="14"/>
      <c r="K221" s="14"/>
      <c r="L221" s="16"/>
      <c r="M221" s="16"/>
      <c r="N221" s="14"/>
      <c r="O221" s="14"/>
      <c r="P221" s="16"/>
      <c r="Q221" s="16"/>
      <c r="R221" s="1"/>
      <c r="S221" s="1"/>
      <c r="T221" s="1"/>
      <c r="U221" s="1"/>
    </row>
    <row r="222" spans="1:21" s="2" customFormat="1" ht="38.25" customHeight="1">
      <c r="A222" s="13"/>
      <c r="B222" s="13"/>
      <c r="C222" s="13"/>
      <c r="D222" s="13"/>
      <c r="E222" s="14"/>
      <c r="F222" s="14"/>
      <c r="G222" s="14"/>
      <c r="H222" s="14"/>
      <c r="I222" s="14"/>
      <c r="J222" s="14"/>
      <c r="K222" s="14"/>
      <c r="L222" s="16"/>
      <c r="M222" s="16"/>
      <c r="N222" s="14"/>
      <c r="O222" s="14"/>
      <c r="P222" s="16"/>
      <c r="Q222" s="16"/>
      <c r="R222" s="1"/>
      <c r="S222" s="1"/>
      <c r="T222" s="1"/>
      <c r="U222" s="1"/>
    </row>
    <row r="223" spans="1:21" s="9" customFormat="1" ht="38.25" customHeight="1">
      <c r="A223" s="100"/>
      <c r="B223" s="100"/>
      <c r="C223" s="6"/>
      <c r="D223" s="6"/>
      <c r="E223" s="7"/>
      <c r="F223" s="7"/>
      <c r="G223" s="7"/>
      <c r="H223" s="7"/>
      <c r="I223" s="7"/>
      <c r="J223" s="7"/>
      <c r="K223" s="7"/>
      <c r="L223" s="17"/>
      <c r="M223" s="17"/>
      <c r="N223" s="7"/>
      <c r="O223" s="7"/>
      <c r="P223" s="17"/>
      <c r="Q223" s="17"/>
      <c r="R223" s="8"/>
      <c r="S223" s="8"/>
      <c r="T223" s="8"/>
      <c r="U223" s="8"/>
    </row>
    <row r="224" spans="1:21" s="9" customFormat="1" ht="38.25" customHeight="1">
      <c r="A224" s="100"/>
      <c r="B224" s="100"/>
      <c r="C224" s="6"/>
      <c r="D224" s="6"/>
      <c r="E224" s="7"/>
      <c r="F224" s="7"/>
      <c r="G224" s="7"/>
      <c r="H224" s="7"/>
      <c r="I224" s="7"/>
      <c r="J224" s="7"/>
      <c r="K224" s="7"/>
      <c r="L224" s="17"/>
      <c r="M224" s="17"/>
      <c r="N224" s="7"/>
      <c r="O224" s="7"/>
      <c r="P224" s="17"/>
      <c r="Q224" s="17"/>
      <c r="R224" s="8"/>
      <c r="S224" s="8"/>
      <c r="T224" s="8"/>
      <c r="U224" s="8"/>
    </row>
    <row r="225" spans="1:21" s="9" customFormat="1" ht="38.25" customHeight="1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17"/>
      <c r="M225" s="17"/>
      <c r="N225" s="7"/>
      <c r="O225" s="7"/>
      <c r="P225" s="17"/>
      <c r="Q225" s="17"/>
      <c r="R225" s="8"/>
      <c r="S225" s="8"/>
      <c r="T225" s="8"/>
      <c r="U225" s="8"/>
    </row>
    <row r="226" spans="1:21" s="9" customFormat="1" ht="38.25" customHeight="1">
      <c r="A226" s="100"/>
      <c r="B226" s="100"/>
      <c r="C226" s="6"/>
      <c r="D226" s="6"/>
      <c r="E226" s="7"/>
      <c r="F226" s="7"/>
      <c r="G226" s="7"/>
      <c r="H226" s="7"/>
      <c r="I226" s="7"/>
      <c r="J226" s="7"/>
      <c r="K226" s="7"/>
      <c r="L226" s="17"/>
      <c r="M226" s="17"/>
      <c r="N226" s="7"/>
      <c r="O226" s="7"/>
      <c r="P226" s="17"/>
      <c r="Q226" s="17"/>
      <c r="R226" s="8"/>
      <c r="S226" s="8"/>
      <c r="T226" s="8"/>
      <c r="U226" s="8"/>
    </row>
    <row r="227" spans="1:21" ht="22.5" customHeight="1"/>
    <row r="228" spans="1:21" ht="45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1:21" ht="28.5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1:21" ht="42.75" customHeight="1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1:21" s="2" customFormat="1" ht="53.25" customHeight="1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1"/>
      <c r="S231" s="1"/>
      <c r="T231" s="1"/>
      <c r="U231" s="1"/>
    </row>
    <row r="232" spans="1:21" s="2" customFormat="1" ht="25.5" customHeight="1">
      <c r="A232" s="101"/>
      <c r="B232" s="101"/>
      <c r="R232" s="1"/>
      <c r="S232" s="1"/>
      <c r="T232" s="1"/>
      <c r="U232" s="1"/>
    </row>
    <row r="233" spans="1:21" s="2" customFormat="1" ht="34.5" customHeight="1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1"/>
      <c r="S233" s="1"/>
      <c r="T233" s="1"/>
      <c r="U233" s="1"/>
    </row>
    <row r="234" spans="1:21" s="4" customFormat="1" ht="56.2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5"/>
      <c r="O234" s="5"/>
      <c r="P234" s="5"/>
      <c r="Q234" s="5"/>
      <c r="R234" s="3"/>
      <c r="S234" s="3"/>
      <c r="T234" s="3"/>
      <c r="U234" s="3"/>
    </row>
    <row r="235" spans="1:21" s="4" customFormat="1" ht="272.25" customHeight="1">
      <c r="A235" s="102"/>
      <c r="B235" s="102"/>
      <c r="C235" s="102"/>
      <c r="D235" s="102"/>
      <c r="E235" s="102"/>
      <c r="F235" s="102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3"/>
      <c r="S235" s="3"/>
      <c r="T235" s="3"/>
      <c r="U235" s="3"/>
    </row>
    <row r="236" spans="1:21" s="9" customFormat="1" ht="38.25" customHeight="1">
      <c r="A236" s="100"/>
      <c r="B236" s="100"/>
      <c r="C236" s="6"/>
      <c r="D236" s="6"/>
      <c r="E236" s="7"/>
      <c r="F236" s="7"/>
      <c r="G236" s="7"/>
      <c r="H236" s="7"/>
      <c r="I236" s="6"/>
      <c r="J236" s="6"/>
      <c r="K236" s="6"/>
      <c r="L236" s="6"/>
      <c r="M236" s="6"/>
      <c r="N236" s="6"/>
      <c r="O236" s="6"/>
      <c r="P236" s="6"/>
      <c r="Q236" s="6"/>
      <c r="R236" s="8"/>
      <c r="S236" s="8"/>
      <c r="T236" s="8"/>
      <c r="U236" s="8"/>
    </row>
    <row r="237" spans="1:21" s="2" customFormat="1" ht="38.2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"/>
      <c r="S237" s="1"/>
      <c r="T237" s="1"/>
      <c r="U237" s="1"/>
    </row>
    <row r="238" spans="1:21" s="2" customFormat="1" ht="38.25" customHeight="1">
      <c r="A238" s="13"/>
      <c r="B238" s="13"/>
      <c r="C238" s="13"/>
      <c r="D238" s="13"/>
      <c r="E238" s="14"/>
      <c r="F238" s="14"/>
      <c r="G238" s="14"/>
      <c r="H238" s="14"/>
      <c r="I238" s="14"/>
      <c r="J238" s="14"/>
      <c r="K238" s="14"/>
      <c r="L238" s="16"/>
      <c r="M238" s="16"/>
      <c r="N238" s="14"/>
      <c r="O238" s="14"/>
      <c r="P238" s="16"/>
      <c r="Q238" s="16"/>
      <c r="R238" s="1"/>
      <c r="S238" s="1"/>
      <c r="T238" s="1"/>
      <c r="U238" s="1"/>
    </row>
    <row r="239" spans="1:21" s="2" customFormat="1" ht="38.25" customHeight="1">
      <c r="A239" s="13"/>
      <c r="B239" s="13"/>
      <c r="C239" s="13"/>
      <c r="D239" s="13"/>
      <c r="E239" s="14"/>
      <c r="F239" s="14"/>
      <c r="G239" s="14"/>
      <c r="H239" s="14"/>
      <c r="I239" s="14"/>
      <c r="J239" s="14"/>
      <c r="K239" s="14"/>
      <c r="L239" s="16"/>
      <c r="M239" s="16"/>
      <c r="N239" s="14"/>
      <c r="O239" s="14"/>
      <c r="P239" s="16"/>
      <c r="Q239" s="16"/>
      <c r="R239" s="1"/>
      <c r="S239" s="1"/>
      <c r="T239" s="1"/>
      <c r="U239" s="1"/>
    </row>
    <row r="240" spans="1:21" s="9" customFormat="1" ht="38.25" customHeight="1">
      <c r="A240" s="100"/>
      <c r="B240" s="100"/>
      <c r="C240" s="6"/>
      <c r="D240" s="6"/>
      <c r="E240" s="7"/>
      <c r="F240" s="7"/>
      <c r="G240" s="7"/>
      <c r="H240" s="7"/>
      <c r="I240" s="7"/>
      <c r="J240" s="7"/>
      <c r="K240" s="7"/>
      <c r="L240" s="17"/>
      <c r="M240" s="17"/>
      <c r="N240" s="7"/>
      <c r="O240" s="7"/>
      <c r="P240" s="17"/>
      <c r="Q240" s="17"/>
      <c r="R240" s="8"/>
      <c r="S240" s="8"/>
      <c r="T240" s="8"/>
      <c r="U240" s="8"/>
    </row>
    <row r="241" spans="1:21" s="9" customFormat="1" ht="38.25" customHeight="1">
      <c r="A241" s="100"/>
      <c r="B241" s="100"/>
      <c r="C241" s="6"/>
      <c r="D241" s="6"/>
      <c r="E241" s="7"/>
      <c r="F241" s="7"/>
      <c r="G241" s="7"/>
      <c r="H241" s="7"/>
      <c r="I241" s="7"/>
      <c r="J241" s="7"/>
      <c r="K241" s="7"/>
      <c r="L241" s="17"/>
      <c r="M241" s="17"/>
      <c r="N241" s="7"/>
      <c r="O241" s="7"/>
      <c r="P241" s="17"/>
      <c r="Q241" s="17"/>
      <c r="R241" s="8"/>
      <c r="S241" s="8"/>
      <c r="T241" s="8"/>
      <c r="U241" s="8"/>
    </row>
    <row r="242" spans="1:21" s="9" customFormat="1" ht="38.25" customHeight="1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17"/>
      <c r="M242" s="17"/>
      <c r="N242" s="7"/>
      <c r="O242" s="7"/>
      <c r="P242" s="17"/>
      <c r="Q242" s="17"/>
      <c r="R242" s="8"/>
      <c r="S242" s="8"/>
      <c r="T242" s="8"/>
      <c r="U242" s="8"/>
    </row>
    <row r="243" spans="1:21" s="9" customFormat="1" ht="38.25" customHeight="1">
      <c r="A243" s="100"/>
      <c r="B243" s="100"/>
      <c r="C243" s="6"/>
      <c r="D243" s="6"/>
      <c r="E243" s="7"/>
      <c r="F243" s="7"/>
      <c r="G243" s="7"/>
      <c r="H243" s="7"/>
      <c r="I243" s="7"/>
      <c r="J243" s="7"/>
      <c r="K243" s="7"/>
      <c r="L243" s="17"/>
      <c r="M243" s="17"/>
      <c r="N243" s="7"/>
      <c r="O243" s="7"/>
      <c r="P243" s="17"/>
      <c r="Q243" s="17"/>
      <c r="R243" s="8"/>
      <c r="S243" s="8"/>
      <c r="T243" s="8"/>
      <c r="U243" s="8"/>
    </row>
    <row r="244" spans="1:21" ht="22.5" customHeight="1"/>
    <row r="245" spans="1:21" ht="45" customHeight="1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</row>
    <row r="246" spans="1:21" ht="28.5" customHeight="1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</row>
    <row r="247" spans="1:21" ht="42.75" customHeight="1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</row>
    <row r="248" spans="1:21" s="2" customFormat="1" ht="53.25" customHeight="1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1"/>
      <c r="S248" s="1"/>
      <c r="T248" s="1"/>
      <c r="U248" s="1"/>
    </row>
    <row r="249" spans="1:21" s="2" customFormat="1" ht="25.5" customHeight="1">
      <c r="A249" s="101"/>
      <c r="B249" s="101"/>
      <c r="R249" s="1"/>
      <c r="S249" s="1"/>
      <c r="T249" s="1"/>
      <c r="U249" s="1"/>
    </row>
    <row r="250" spans="1:21" s="2" customFormat="1" ht="34.5" customHeight="1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1"/>
      <c r="S250" s="1"/>
      <c r="T250" s="1"/>
      <c r="U250" s="1"/>
    </row>
    <row r="251" spans="1:21" s="4" customFormat="1" ht="56.25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5"/>
      <c r="O251" s="5"/>
      <c r="P251" s="5"/>
      <c r="Q251" s="5"/>
      <c r="R251" s="3"/>
      <c r="S251" s="3"/>
      <c r="T251" s="3"/>
      <c r="U251" s="3"/>
    </row>
    <row r="252" spans="1:21" s="4" customFormat="1" ht="272.25" customHeight="1">
      <c r="A252" s="102"/>
      <c r="B252" s="102"/>
      <c r="C252" s="102"/>
      <c r="D252" s="102"/>
      <c r="E252" s="102"/>
      <c r="F252" s="102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3"/>
      <c r="S252" s="3"/>
      <c r="T252" s="3"/>
      <c r="U252" s="3"/>
    </row>
    <row r="253" spans="1:21" s="9" customFormat="1" ht="38.25" customHeight="1">
      <c r="A253" s="100"/>
      <c r="B253" s="100"/>
      <c r="C253" s="6"/>
      <c r="D253" s="6"/>
      <c r="E253" s="7"/>
      <c r="F253" s="7"/>
      <c r="G253" s="7"/>
      <c r="H253" s="7"/>
      <c r="I253" s="6"/>
      <c r="J253" s="6"/>
      <c r="K253" s="6"/>
      <c r="L253" s="6"/>
      <c r="M253" s="6"/>
      <c r="N253" s="6"/>
      <c r="O253" s="6"/>
      <c r="P253" s="6"/>
      <c r="Q253" s="6"/>
      <c r="R253" s="8"/>
      <c r="S253" s="8"/>
      <c r="T253" s="8"/>
      <c r="U253" s="8"/>
    </row>
    <row r="254" spans="1:21" s="2" customFormat="1" ht="38.2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"/>
      <c r="S254" s="1"/>
      <c r="T254" s="1"/>
      <c r="U254" s="1"/>
    </row>
    <row r="255" spans="1:21" s="2" customFormat="1" ht="38.25" customHeight="1">
      <c r="A255" s="13"/>
      <c r="B255" s="13"/>
      <c r="C255" s="13"/>
      <c r="D255" s="13"/>
      <c r="E255" s="14"/>
      <c r="F255" s="14"/>
      <c r="G255" s="14"/>
      <c r="H255" s="14"/>
      <c r="I255" s="14"/>
      <c r="J255" s="14"/>
      <c r="K255" s="14"/>
      <c r="L255" s="16"/>
      <c r="M255" s="16"/>
      <c r="N255" s="14"/>
      <c r="O255" s="14"/>
      <c r="P255" s="16"/>
      <c r="Q255" s="16"/>
      <c r="R255" s="1"/>
      <c r="S255" s="1"/>
      <c r="T255" s="1"/>
      <c r="U255" s="1"/>
    </row>
    <row r="256" spans="1:21" s="2" customFormat="1" ht="38.25" customHeight="1">
      <c r="A256" s="13"/>
      <c r="B256" s="13"/>
      <c r="C256" s="13"/>
      <c r="D256" s="13"/>
      <c r="E256" s="14"/>
      <c r="F256" s="14"/>
      <c r="G256" s="14"/>
      <c r="H256" s="14"/>
      <c r="I256" s="14"/>
      <c r="J256" s="14"/>
      <c r="K256" s="14"/>
      <c r="L256" s="16"/>
      <c r="M256" s="16"/>
      <c r="N256" s="14"/>
      <c r="O256" s="14"/>
      <c r="P256" s="16"/>
      <c r="Q256" s="16"/>
      <c r="R256" s="1"/>
      <c r="S256" s="1"/>
      <c r="T256" s="1"/>
      <c r="U256" s="1"/>
    </row>
    <row r="257" spans="1:21" s="9" customFormat="1" ht="38.25" customHeight="1">
      <c r="A257" s="100"/>
      <c r="B257" s="100"/>
      <c r="C257" s="6"/>
      <c r="D257" s="6"/>
      <c r="E257" s="7"/>
      <c r="F257" s="7"/>
      <c r="G257" s="7"/>
      <c r="H257" s="7"/>
      <c r="I257" s="7"/>
      <c r="J257" s="7"/>
      <c r="K257" s="7"/>
      <c r="L257" s="17"/>
      <c r="M257" s="17"/>
      <c r="N257" s="7"/>
      <c r="O257" s="7"/>
      <c r="P257" s="17"/>
      <c r="Q257" s="17"/>
      <c r="R257" s="8"/>
      <c r="S257" s="8"/>
      <c r="T257" s="8"/>
      <c r="U257" s="8"/>
    </row>
    <row r="258" spans="1:21" s="9" customFormat="1" ht="38.25" customHeight="1">
      <c r="A258" s="100"/>
      <c r="B258" s="100"/>
      <c r="C258" s="6"/>
      <c r="D258" s="6"/>
      <c r="E258" s="7"/>
      <c r="F258" s="7"/>
      <c r="G258" s="7"/>
      <c r="H258" s="7"/>
      <c r="I258" s="7"/>
      <c r="J258" s="7"/>
      <c r="K258" s="7"/>
      <c r="L258" s="17"/>
      <c r="M258" s="17"/>
      <c r="N258" s="7"/>
      <c r="O258" s="7"/>
      <c r="P258" s="17"/>
      <c r="Q258" s="17"/>
      <c r="R258" s="8"/>
      <c r="S258" s="8"/>
      <c r="T258" s="8"/>
      <c r="U258" s="8"/>
    </row>
    <row r="259" spans="1:21" s="9" customFormat="1" ht="38.25" customHeight="1">
      <c r="A259" s="6"/>
      <c r="B259" s="6"/>
      <c r="C259" s="6"/>
      <c r="D259" s="6"/>
      <c r="E259" s="7"/>
      <c r="F259" s="7"/>
      <c r="G259" s="7"/>
      <c r="H259" s="7"/>
      <c r="I259" s="7"/>
      <c r="J259" s="7"/>
      <c r="K259" s="7"/>
      <c r="L259" s="17"/>
      <c r="M259" s="17"/>
      <c r="N259" s="7"/>
      <c r="O259" s="7"/>
      <c r="P259" s="17"/>
      <c r="Q259" s="17"/>
      <c r="R259" s="8"/>
      <c r="S259" s="8"/>
      <c r="T259" s="8"/>
      <c r="U259" s="8"/>
    </row>
    <row r="260" spans="1:21" s="9" customFormat="1" ht="38.25" customHeight="1">
      <c r="A260" s="100"/>
      <c r="B260" s="100"/>
      <c r="C260" s="6"/>
      <c r="D260" s="6"/>
      <c r="E260" s="7"/>
      <c r="F260" s="7"/>
      <c r="G260" s="7"/>
      <c r="H260" s="7"/>
      <c r="I260" s="7"/>
      <c r="J260" s="7"/>
      <c r="K260" s="7"/>
      <c r="L260" s="17"/>
      <c r="M260" s="17"/>
      <c r="N260" s="7"/>
      <c r="O260" s="7"/>
      <c r="P260" s="17"/>
      <c r="Q260" s="17"/>
      <c r="R260" s="8"/>
      <c r="S260" s="8"/>
      <c r="T260" s="8"/>
      <c r="U260" s="8"/>
    </row>
    <row r="261" spans="1:21" ht="22.5" customHeight="1"/>
    <row r="262" spans="1:21" ht="45" customHeight="1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</row>
    <row r="263" spans="1:21" ht="28.5" customHeight="1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</row>
    <row r="264" spans="1:21" ht="42.75" customHeight="1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</row>
  </sheetData>
  <mergeCells count="281">
    <mergeCell ref="A15:V15"/>
    <mergeCell ref="A262:Q262"/>
    <mergeCell ref="A263:Q263"/>
    <mergeCell ref="A264:Q264"/>
    <mergeCell ref="R4:V4"/>
    <mergeCell ref="G251:I251"/>
    <mergeCell ref="J251:M251"/>
    <mergeCell ref="A253:B253"/>
    <mergeCell ref="A257:B257"/>
    <mergeCell ref="A258:B258"/>
    <mergeCell ref="A260:B260"/>
    <mergeCell ref="A249:B249"/>
    <mergeCell ref="A250:Q250"/>
    <mergeCell ref="A251:A252"/>
    <mergeCell ref="B251:B252"/>
    <mergeCell ref="C251:C252"/>
    <mergeCell ref="D251:D252"/>
    <mergeCell ref="E251:E252"/>
    <mergeCell ref="F251:F252"/>
    <mergeCell ref="A241:B241"/>
    <mergeCell ref="A243:B243"/>
    <mergeCell ref="A245:Q245"/>
    <mergeCell ref="A246:Q246"/>
    <mergeCell ref="A247:Q247"/>
    <mergeCell ref="A248:Q248"/>
    <mergeCell ref="E234:E235"/>
    <mergeCell ref="F234:F235"/>
    <mergeCell ref="G234:I234"/>
    <mergeCell ref="J234:M234"/>
    <mergeCell ref="A236:B236"/>
    <mergeCell ref="A240:B240"/>
    <mergeCell ref="A234:A235"/>
    <mergeCell ref="B234:B235"/>
    <mergeCell ref="C234:C235"/>
    <mergeCell ref="D234:D235"/>
    <mergeCell ref="A228:Q228"/>
    <mergeCell ref="A229:Q229"/>
    <mergeCell ref="A230:Q230"/>
    <mergeCell ref="A231:Q231"/>
    <mergeCell ref="A232:B232"/>
    <mergeCell ref="A233:Q233"/>
    <mergeCell ref="G217:I217"/>
    <mergeCell ref="J217:M217"/>
    <mergeCell ref="A219:B219"/>
    <mergeCell ref="A223:B223"/>
    <mergeCell ref="A224:B224"/>
    <mergeCell ref="A226:B226"/>
    <mergeCell ref="A215:B215"/>
    <mergeCell ref="A216:Q216"/>
    <mergeCell ref="A217:A218"/>
    <mergeCell ref="B217:B218"/>
    <mergeCell ref="C217:C218"/>
    <mergeCell ref="D217:D218"/>
    <mergeCell ref="E217:E218"/>
    <mergeCell ref="F217:F218"/>
    <mergeCell ref="A207:B207"/>
    <mergeCell ref="A209:B209"/>
    <mergeCell ref="A211:Q211"/>
    <mergeCell ref="A212:Q212"/>
    <mergeCell ref="A213:Q213"/>
    <mergeCell ref="A214:Q214"/>
    <mergeCell ref="E200:E201"/>
    <mergeCell ref="F200:F201"/>
    <mergeCell ref="G200:I200"/>
    <mergeCell ref="J200:M200"/>
    <mergeCell ref="A202:B202"/>
    <mergeCell ref="A206:B206"/>
    <mergeCell ref="A200:A201"/>
    <mergeCell ref="B200:B201"/>
    <mergeCell ref="C200:C201"/>
    <mergeCell ref="D200:D201"/>
    <mergeCell ref="A194:Q194"/>
    <mergeCell ref="A195:Q195"/>
    <mergeCell ref="A196:Q196"/>
    <mergeCell ref="A197:Q197"/>
    <mergeCell ref="A198:B198"/>
    <mergeCell ref="A199:Q199"/>
    <mergeCell ref="G183:I183"/>
    <mergeCell ref="J183:M183"/>
    <mergeCell ref="A185:B185"/>
    <mergeCell ref="A189:B189"/>
    <mergeCell ref="A190:B190"/>
    <mergeCell ref="A192:B192"/>
    <mergeCell ref="A181:B181"/>
    <mergeCell ref="A182:Q182"/>
    <mergeCell ref="A183:A184"/>
    <mergeCell ref="B183:B184"/>
    <mergeCell ref="C183:C184"/>
    <mergeCell ref="D183:D184"/>
    <mergeCell ref="E183:E184"/>
    <mergeCell ref="F183:F184"/>
    <mergeCell ref="A172:B172"/>
    <mergeCell ref="A174:B174"/>
    <mergeCell ref="A176:Q176"/>
    <mergeCell ref="A177:Q177"/>
    <mergeCell ref="A178:Q178"/>
    <mergeCell ref="A180:Q180"/>
    <mergeCell ref="E165:E166"/>
    <mergeCell ref="F165:F166"/>
    <mergeCell ref="G165:I165"/>
    <mergeCell ref="J165:M165"/>
    <mergeCell ref="A167:B167"/>
    <mergeCell ref="A171:B171"/>
    <mergeCell ref="A165:A166"/>
    <mergeCell ref="B165:B166"/>
    <mergeCell ref="C165:C166"/>
    <mergeCell ref="D165:D166"/>
    <mergeCell ref="A159:Q159"/>
    <mergeCell ref="A160:Q160"/>
    <mergeCell ref="A161:Q161"/>
    <mergeCell ref="A162:Q162"/>
    <mergeCell ref="A163:B163"/>
    <mergeCell ref="A164:Q164"/>
    <mergeCell ref="G148:I148"/>
    <mergeCell ref="J148:M148"/>
    <mergeCell ref="A150:B150"/>
    <mergeCell ref="A154:B154"/>
    <mergeCell ref="A155:B155"/>
    <mergeCell ref="A157:B157"/>
    <mergeCell ref="A146:B146"/>
    <mergeCell ref="A147:Q147"/>
    <mergeCell ref="A148:A149"/>
    <mergeCell ref="B148:B149"/>
    <mergeCell ref="C148:C149"/>
    <mergeCell ref="D148:D149"/>
    <mergeCell ref="E148:E149"/>
    <mergeCell ref="F148:F149"/>
    <mergeCell ref="A138:B138"/>
    <mergeCell ref="A140:B140"/>
    <mergeCell ref="A142:Q142"/>
    <mergeCell ref="A143:Q143"/>
    <mergeCell ref="A144:Q144"/>
    <mergeCell ref="A145:Q145"/>
    <mergeCell ref="E131:E132"/>
    <mergeCell ref="F131:F132"/>
    <mergeCell ref="G131:I131"/>
    <mergeCell ref="J131:M131"/>
    <mergeCell ref="A133:B133"/>
    <mergeCell ref="A137:B137"/>
    <mergeCell ref="A131:A132"/>
    <mergeCell ref="B131:B132"/>
    <mergeCell ref="C131:C132"/>
    <mergeCell ref="D131:D132"/>
    <mergeCell ref="A125:Q125"/>
    <mergeCell ref="A126:Q126"/>
    <mergeCell ref="A127:Q127"/>
    <mergeCell ref="A128:Q128"/>
    <mergeCell ref="A129:B129"/>
    <mergeCell ref="A130:Q130"/>
    <mergeCell ref="G114:I114"/>
    <mergeCell ref="J114:M114"/>
    <mergeCell ref="A116:B116"/>
    <mergeCell ref="A120:B120"/>
    <mergeCell ref="A121:B121"/>
    <mergeCell ref="A123:B123"/>
    <mergeCell ref="A112:B112"/>
    <mergeCell ref="A113:Q113"/>
    <mergeCell ref="A114:A115"/>
    <mergeCell ref="B114:B115"/>
    <mergeCell ref="C114:C115"/>
    <mergeCell ref="D114:D115"/>
    <mergeCell ref="E114:E115"/>
    <mergeCell ref="F114:F115"/>
    <mergeCell ref="A104:B104"/>
    <mergeCell ref="A106:B106"/>
    <mergeCell ref="A108:Q108"/>
    <mergeCell ref="A109:Q109"/>
    <mergeCell ref="A110:Q110"/>
    <mergeCell ref="A111:Q111"/>
    <mergeCell ref="E97:E98"/>
    <mergeCell ref="F97:F98"/>
    <mergeCell ref="G97:I97"/>
    <mergeCell ref="J97:M97"/>
    <mergeCell ref="A99:B99"/>
    <mergeCell ref="A103:B103"/>
    <mergeCell ref="A97:A98"/>
    <mergeCell ref="B97:B98"/>
    <mergeCell ref="C97:C98"/>
    <mergeCell ref="D97:D98"/>
    <mergeCell ref="A90:B90"/>
    <mergeCell ref="A91:B91"/>
    <mergeCell ref="A93:B93"/>
    <mergeCell ref="A94:Q94"/>
    <mergeCell ref="A95:B95"/>
    <mergeCell ref="A96:Q96"/>
    <mergeCell ref="E84:E85"/>
    <mergeCell ref="F84:F85"/>
    <mergeCell ref="G84:I84"/>
    <mergeCell ref="J84:M84"/>
    <mergeCell ref="A86:B86"/>
    <mergeCell ref="A78:B78"/>
    <mergeCell ref="A80:B80"/>
    <mergeCell ref="A81:Q81"/>
    <mergeCell ref="A82:B82"/>
    <mergeCell ref="A83:Q83"/>
    <mergeCell ref="A84:A85"/>
    <mergeCell ref="B84:B85"/>
    <mergeCell ref="C84:C85"/>
    <mergeCell ref="D84:D85"/>
    <mergeCell ref="E71:E72"/>
    <mergeCell ref="F71:F72"/>
    <mergeCell ref="G71:I71"/>
    <mergeCell ref="J71:M71"/>
    <mergeCell ref="A73:B73"/>
    <mergeCell ref="A77:B77"/>
    <mergeCell ref="A67:B67"/>
    <mergeCell ref="A68:Q68"/>
    <mergeCell ref="A69:B69"/>
    <mergeCell ref="A70:Q70"/>
    <mergeCell ref="A71:A72"/>
    <mergeCell ref="B71:B72"/>
    <mergeCell ref="C71:C72"/>
    <mergeCell ref="D71:D72"/>
    <mergeCell ref="F58:F59"/>
    <mergeCell ref="G58:I58"/>
    <mergeCell ref="J58:M58"/>
    <mergeCell ref="A60:B60"/>
    <mergeCell ref="A64:B64"/>
    <mergeCell ref="A65:B65"/>
    <mergeCell ref="A55:Q55"/>
    <mergeCell ref="A56:B56"/>
    <mergeCell ref="A57:Q57"/>
    <mergeCell ref="A58:A59"/>
    <mergeCell ref="B58:B59"/>
    <mergeCell ref="C58:C59"/>
    <mergeCell ref="D58:D59"/>
    <mergeCell ref="E58:E59"/>
    <mergeCell ref="A18:V18"/>
    <mergeCell ref="A17:V17"/>
    <mergeCell ref="G45:I45"/>
    <mergeCell ref="J45:M45"/>
    <mergeCell ref="A47:B47"/>
    <mergeCell ref="A51:B51"/>
    <mergeCell ref="A52:B52"/>
    <mergeCell ref="A54:B54"/>
    <mergeCell ref="A43:B43"/>
    <mergeCell ref="A44:Q44"/>
    <mergeCell ref="A45:A46"/>
    <mergeCell ref="B45:B46"/>
    <mergeCell ref="C45:C46"/>
    <mergeCell ref="D45:D46"/>
    <mergeCell ref="E45:E46"/>
    <mergeCell ref="F45:F46"/>
    <mergeCell ref="J32:M32"/>
    <mergeCell ref="A34:B34"/>
    <mergeCell ref="A38:B38"/>
    <mergeCell ref="A39:B39"/>
    <mergeCell ref="A41:B41"/>
    <mergeCell ref="A42:Q42"/>
    <mergeCell ref="A31:Q31"/>
    <mergeCell ref="A32:A33"/>
    <mergeCell ref="B32:B33"/>
    <mergeCell ref="C32:C33"/>
    <mergeCell ref="D32:D33"/>
    <mergeCell ref="E32:E33"/>
    <mergeCell ref="F32:F33"/>
    <mergeCell ref="G32:I32"/>
    <mergeCell ref="A1:V1"/>
    <mergeCell ref="A2:V2"/>
    <mergeCell ref="A25:B25"/>
    <mergeCell ref="A26:B26"/>
    <mergeCell ref="A28:B28"/>
    <mergeCell ref="A29:Q29"/>
    <mergeCell ref="A30:B30"/>
    <mergeCell ref="F4:F5"/>
    <mergeCell ref="G4:I4"/>
    <mergeCell ref="J4:M4"/>
    <mergeCell ref="N4:Q4"/>
    <mergeCell ref="A4:A5"/>
    <mergeCell ref="B4:B5"/>
    <mergeCell ref="C4:C5"/>
    <mergeCell ref="D4:D5"/>
    <mergeCell ref="E4:E5"/>
    <mergeCell ref="H20:N20"/>
    <mergeCell ref="H21:N21"/>
    <mergeCell ref="A21:D21"/>
    <mergeCell ref="Q20:V20"/>
    <mergeCell ref="Q21:V21"/>
    <mergeCell ref="A3:V3"/>
    <mergeCell ref="A19:V19"/>
    <mergeCell ref="A16:V16"/>
  </mergeCells>
  <printOptions horizontalCentered="1"/>
  <pageMargins left="0" right="0" top="0.27559055118110237" bottom="0" header="0" footer="0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60"/>
  <sheetViews>
    <sheetView view="pageBreakPreview" topLeftCell="A19" zoomScale="41" zoomScaleNormal="55" zoomScaleSheetLayoutView="41" workbookViewId="0">
      <selection activeCell="G38" sqref="G38"/>
    </sheetView>
  </sheetViews>
  <sheetFormatPr defaultRowHeight="13.2"/>
  <cols>
    <col min="1" max="1" width="12" customWidth="1"/>
    <col min="2" max="2" width="33.5546875" customWidth="1"/>
    <col min="3" max="4" width="14.6640625" customWidth="1"/>
    <col min="5" max="5" width="24" customWidth="1"/>
    <col min="6" max="6" width="25.109375" customWidth="1"/>
    <col min="7" max="7" width="24" customWidth="1"/>
    <col min="8" max="9" width="24.33203125" customWidth="1"/>
    <col min="10" max="10" width="26.88671875" customWidth="1"/>
    <col min="11" max="11" width="23.44140625" customWidth="1"/>
    <col min="12" max="13" width="17.21875" customWidth="1"/>
    <col min="14" max="14" width="26.21875" customWidth="1"/>
    <col min="15" max="15" width="22.109375" customWidth="1"/>
    <col min="16" max="16" width="18" customWidth="1"/>
    <col min="17" max="17" width="21.6640625" customWidth="1"/>
    <col min="18" max="18" width="17.6640625" style="19" customWidth="1"/>
    <col min="19" max="20" width="19.77734375" style="19" customWidth="1"/>
    <col min="21" max="21" width="15.6640625" style="19" customWidth="1"/>
    <col min="22" max="22" width="14.33203125" customWidth="1"/>
    <col min="23" max="23" width="19.77734375" customWidth="1"/>
    <col min="25" max="25" width="15.77734375" bestFit="1" customWidth="1"/>
    <col min="28" max="28" width="31.109375" customWidth="1"/>
  </cols>
  <sheetData>
    <row r="1" spans="1:29" s="2" customFormat="1" ht="57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9" s="2" customFormat="1" ht="58.8" customHeight="1">
      <c r="A2" s="99" t="s">
        <v>81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9" s="80" customFormat="1" ht="57.6" customHeight="1">
      <c r="A3" s="107" t="s">
        <v>75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9" s="4" customFormat="1" ht="56.25" customHeight="1">
      <c r="A4" s="102" t="s">
        <v>1</v>
      </c>
      <c r="B4" s="102" t="s">
        <v>80</v>
      </c>
      <c r="C4" s="102" t="s">
        <v>3</v>
      </c>
      <c r="D4" s="102" t="s">
        <v>4</v>
      </c>
      <c r="E4" s="102" t="s">
        <v>5</v>
      </c>
      <c r="F4" s="102" t="s">
        <v>6</v>
      </c>
      <c r="G4" s="102" t="s">
        <v>7</v>
      </c>
      <c r="H4" s="102"/>
      <c r="I4" s="102"/>
      <c r="J4" s="102" t="s">
        <v>8</v>
      </c>
      <c r="K4" s="102"/>
      <c r="L4" s="102"/>
      <c r="M4" s="102"/>
      <c r="N4" s="102" t="s">
        <v>66</v>
      </c>
      <c r="O4" s="102"/>
      <c r="P4" s="102"/>
      <c r="Q4" s="102"/>
      <c r="R4" s="102" t="s">
        <v>68</v>
      </c>
      <c r="S4" s="102"/>
      <c r="T4" s="102"/>
      <c r="U4" s="102"/>
      <c r="V4" s="102"/>
    </row>
    <row r="5" spans="1:29" s="4" customFormat="1" ht="253.2" customHeight="1">
      <c r="A5" s="102"/>
      <c r="B5" s="102"/>
      <c r="C5" s="102"/>
      <c r="D5" s="102"/>
      <c r="E5" s="102"/>
      <c r="F5" s="102"/>
      <c r="G5" s="67" t="s">
        <v>9</v>
      </c>
      <c r="H5" s="67" t="s">
        <v>10</v>
      </c>
      <c r="I5" s="67" t="s">
        <v>11</v>
      </c>
      <c r="J5" s="67" t="s">
        <v>12</v>
      </c>
      <c r="K5" s="67" t="s">
        <v>13</v>
      </c>
      <c r="L5" s="67" t="s">
        <v>14</v>
      </c>
      <c r="M5" s="67" t="s">
        <v>15</v>
      </c>
      <c r="N5" s="67" t="s">
        <v>65</v>
      </c>
      <c r="O5" s="67" t="s">
        <v>16</v>
      </c>
      <c r="P5" s="67" t="s">
        <v>17</v>
      </c>
      <c r="Q5" s="67" t="s">
        <v>18</v>
      </c>
      <c r="R5" s="67" t="s">
        <v>32</v>
      </c>
      <c r="S5" s="74" t="s">
        <v>58</v>
      </c>
      <c r="T5" s="67" t="s">
        <v>12</v>
      </c>
      <c r="U5" s="67" t="s">
        <v>33</v>
      </c>
      <c r="V5" s="67" t="s">
        <v>34</v>
      </c>
    </row>
    <row r="6" spans="1:29" s="12" customFormat="1" ht="3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 t="s">
        <v>19</v>
      </c>
      <c r="G6" s="50">
        <v>6</v>
      </c>
      <c r="H6" s="50">
        <v>7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24</v>
      </c>
      <c r="N6" s="50">
        <v>13</v>
      </c>
      <c r="O6" s="50" t="s">
        <v>25</v>
      </c>
      <c r="P6" s="50">
        <v>15</v>
      </c>
      <c r="Q6" s="50">
        <v>16</v>
      </c>
      <c r="R6" s="75">
        <v>17</v>
      </c>
      <c r="S6" s="75">
        <v>18</v>
      </c>
      <c r="T6" s="75">
        <v>19</v>
      </c>
      <c r="U6" s="75" t="s">
        <v>78</v>
      </c>
      <c r="V6" s="75" t="s">
        <v>79</v>
      </c>
    </row>
    <row r="7" spans="1:29" s="2" customFormat="1" ht="53.4" customHeight="1">
      <c r="A7" s="13">
        <v>1</v>
      </c>
      <c r="B7" s="39" t="s">
        <v>37</v>
      </c>
      <c r="C7" s="13">
        <v>1</v>
      </c>
      <c r="D7" s="13">
        <v>1</v>
      </c>
      <c r="E7" s="14">
        <v>0.61111111111111105</v>
      </c>
      <c r="F7" s="14">
        <f>E7+'[18]Annexure II'!$F$7</f>
        <v>0.82986111111111105</v>
      </c>
      <c r="G7" s="15">
        <v>0.34791666666666665</v>
      </c>
      <c r="H7" s="14">
        <v>9.1666666666666674E-2</v>
      </c>
      <c r="I7" s="14">
        <f>G7+H7</f>
        <v>0.43958333333333333</v>
      </c>
      <c r="J7" s="14">
        <f>I7+E7</f>
        <v>1.0506944444444444</v>
      </c>
      <c r="K7" s="14">
        <f>J7/C7</f>
        <v>1.0506944444444444</v>
      </c>
      <c r="L7" s="16">
        <f t="shared" ref="L7:L14" si="0">((C7*W7*31)-I7)*100/(C7*W7*31)</f>
        <v>98.581989247311824</v>
      </c>
      <c r="M7" s="16">
        <f t="shared" ref="M7:M12" si="1">((C7*W7*31)-J7)*100/(C7*W7*31)</f>
        <v>96.610663082437284</v>
      </c>
      <c r="N7" s="15">
        <f>J7+'[18]Annexure II'!$N$7</f>
        <v>1.6069444444444443</v>
      </c>
      <c r="O7" s="14">
        <f t="shared" ref="O7:O33" si="2">N7/D7</f>
        <v>1.6069444444444443</v>
      </c>
      <c r="P7" s="16">
        <f>((C7*W7*61)-(N7-F7))*100/(C7*W7*61)</f>
        <v>98.726092896174862</v>
      </c>
      <c r="Q7" s="16">
        <f>(((C7*W7*61)-N7)*100/(C7*W7*61))</f>
        <v>97.365664845173043</v>
      </c>
      <c r="R7" s="13">
        <v>31</v>
      </c>
      <c r="S7" s="13">
        <v>7782</v>
      </c>
      <c r="T7" s="16">
        <v>25.21</v>
      </c>
      <c r="U7" s="44">
        <f t="shared" ref="U7:U33" si="3">R7/D7</f>
        <v>31</v>
      </c>
      <c r="V7" s="44">
        <f t="shared" ref="V7:V33" si="4">T7/D7</f>
        <v>25.21</v>
      </c>
      <c r="W7" s="1">
        <v>1</v>
      </c>
      <c r="Y7" s="2">
        <f>13/60</f>
        <v>0.21666666666666667</v>
      </c>
      <c r="AB7" s="1">
        <v>6.1236111111111109</v>
      </c>
    </row>
    <row r="8" spans="1:29" s="2" customFormat="1" ht="53.4" customHeight="1">
      <c r="A8" s="13">
        <v>2</v>
      </c>
      <c r="B8" s="39" t="s">
        <v>38</v>
      </c>
      <c r="C8" s="13">
        <v>1</v>
      </c>
      <c r="D8" s="13">
        <v>1</v>
      </c>
      <c r="E8" s="14">
        <v>0.34375</v>
      </c>
      <c r="F8" s="14">
        <f>E8+'[18]Annexure II'!$F$8</f>
        <v>1.1631944444444446</v>
      </c>
      <c r="G8" s="14">
        <v>0.85</v>
      </c>
      <c r="H8" s="14">
        <v>0.10416666666666667</v>
      </c>
      <c r="I8" s="14">
        <f>G8+H8</f>
        <v>0.95416666666666661</v>
      </c>
      <c r="J8" s="14">
        <f t="shared" ref="J8:J33" si="5">I8+E8</f>
        <v>1.2979166666666666</v>
      </c>
      <c r="K8" s="14">
        <f t="shared" ref="K8:K33" si="6">J8/C8</f>
        <v>1.2979166666666666</v>
      </c>
      <c r="L8" s="16">
        <f t="shared" si="0"/>
        <v>96.922043010752688</v>
      </c>
      <c r="M8" s="16">
        <f t="shared" si="1"/>
        <v>95.813172043010752</v>
      </c>
      <c r="N8" s="15">
        <f>J8+'[18]Annexure II'!$N$8</f>
        <v>2.6902777777777778</v>
      </c>
      <c r="O8" s="14">
        <f t="shared" si="2"/>
        <v>2.6902777777777778</v>
      </c>
      <c r="P8" s="16">
        <f t="shared" ref="P8:P33" si="7">((C8*W8*61)-(N8-F8))*100/(C8*W8*61)</f>
        <v>97.496584699453564</v>
      </c>
      <c r="Q8" s="16">
        <f t="shared" ref="Q8:Q33" si="8">(((C8*W8*61)-N8)*100/(C8*W8*61))</f>
        <v>95.589708561020032</v>
      </c>
      <c r="R8" s="13">
        <v>92</v>
      </c>
      <c r="S8" s="13">
        <v>8134</v>
      </c>
      <c r="T8" s="16">
        <v>31.15</v>
      </c>
      <c r="U8" s="44">
        <f t="shared" si="3"/>
        <v>92</v>
      </c>
      <c r="V8" s="44">
        <f t="shared" si="4"/>
        <v>31.15</v>
      </c>
      <c r="W8" s="1">
        <v>1</v>
      </c>
      <c r="Y8" s="68">
        <f>9/60</f>
        <v>0.15</v>
      </c>
      <c r="AB8" s="71">
        <v>11.904583333333333</v>
      </c>
    </row>
    <row r="9" spans="1:29" s="9" customFormat="1" ht="53.4" customHeight="1">
      <c r="A9" s="13">
        <v>3</v>
      </c>
      <c r="B9" s="39" t="s">
        <v>39</v>
      </c>
      <c r="C9" s="13">
        <v>11</v>
      </c>
      <c r="D9" s="13">
        <v>11</v>
      </c>
      <c r="E9" s="14">
        <v>0.10069444444444445</v>
      </c>
      <c r="F9" s="14">
        <f>E9+'[18]Annexure II'!$F$9</f>
        <v>0.2361111111111111</v>
      </c>
      <c r="G9" s="14">
        <v>4.9513888888888884</v>
      </c>
      <c r="H9" s="14">
        <v>2.3597222222222221</v>
      </c>
      <c r="I9" s="14">
        <f t="shared" ref="I9:I33" si="9">G9+H9</f>
        <v>7.31111111111111</v>
      </c>
      <c r="J9" s="14">
        <f t="shared" si="5"/>
        <v>7.4118055555555546</v>
      </c>
      <c r="K9" s="14">
        <f t="shared" si="6"/>
        <v>0.67380050505050493</v>
      </c>
      <c r="L9" s="16">
        <f t="shared" si="0"/>
        <v>97.855979146301735</v>
      </c>
      <c r="M9" s="16">
        <f t="shared" si="1"/>
        <v>97.826449983708045</v>
      </c>
      <c r="N9" s="15">
        <f>J9+'[18]Annexure II'!$N$9</f>
        <v>18.638888888888886</v>
      </c>
      <c r="O9" s="14">
        <f t="shared" si="2"/>
        <v>1.6944444444444442</v>
      </c>
      <c r="P9" s="16">
        <f t="shared" si="7"/>
        <v>97.257410167246235</v>
      </c>
      <c r="Q9" s="16">
        <f t="shared" si="8"/>
        <v>97.222222222222214</v>
      </c>
      <c r="R9" s="13">
        <v>441</v>
      </c>
      <c r="S9" s="13">
        <v>14402</v>
      </c>
      <c r="T9" s="16">
        <v>177.88</v>
      </c>
      <c r="U9" s="44">
        <f t="shared" si="3"/>
        <v>40.090909090909093</v>
      </c>
      <c r="V9" s="44">
        <f t="shared" si="4"/>
        <v>16.170909090909092</v>
      </c>
      <c r="W9" s="1">
        <v>1</v>
      </c>
      <c r="Y9" s="68">
        <f>53/60</f>
        <v>0.8833333333333333</v>
      </c>
      <c r="AB9" s="72">
        <v>7.0604166666666668</v>
      </c>
    </row>
    <row r="10" spans="1:29" s="9" customFormat="1" ht="53.4" customHeight="1">
      <c r="A10" s="13">
        <v>4</v>
      </c>
      <c r="B10" s="39" t="s">
        <v>60</v>
      </c>
      <c r="C10" s="13">
        <v>2</v>
      </c>
      <c r="D10" s="13">
        <v>2</v>
      </c>
      <c r="E10" s="14">
        <v>5.5555555555555552E-2</v>
      </c>
      <c r="F10" s="14">
        <f>E10+'[18]Annexure II'!$F$10</f>
        <v>0.10069444444444445</v>
      </c>
      <c r="G10" s="14">
        <v>0.65972222222222221</v>
      </c>
      <c r="H10" s="14">
        <v>0.22916666666666669</v>
      </c>
      <c r="I10" s="14">
        <f t="shared" si="9"/>
        <v>0.88888888888888884</v>
      </c>
      <c r="J10" s="14">
        <f t="shared" si="5"/>
        <v>0.94444444444444442</v>
      </c>
      <c r="K10" s="14">
        <f t="shared" si="6"/>
        <v>0.47222222222222221</v>
      </c>
      <c r="L10" s="16">
        <f t="shared" si="0"/>
        <v>98.566308243727605</v>
      </c>
      <c r="M10" s="16">
        <f t="shared" si="1"/>
        <v>98.476702508960571</v>
      </c>
      <c r="N10" s="15">
        <f>J10+'[18]Annexure II'!$N$10</f>
        <v>1.9166666666666665</v>
      </c>
      <c r="O10" s="14">
        <f t="shared" si="2"/>
        <v>0.95833333333333326</v>
      </c>
      <c r="P10" s="16">
        <f t="shared" si="7"/>
        <v>98.511498178506372</v>
      </c>
      <c r="Q10" s="16">
        <f t="shared" si="8"/>
        <v>98.428961748633867</v>
      </c>
      <c r="R10" s="13">
        <v>86</v>
      </c>
      <c r="S10" s="13">
        <v>12996</v>
      </c>
      <c r="T10" s="16">
        <v>22.67</v>
      </c>
      <c r="U10" s="44">
        <f t="shared" si="3"/>
        <v>43</v>
      </c>
      <c r="V10" s="44">
        <f t="shared" si="4"/>
        <v>11.335000000000001</v>
      </c>
      <c r="W10" s="1">
        <v>1</v>
      </c>
      <c r="Y10" s="68">
        <f>40/60</f>
        <v>0.66666666666666663</v>
      </c>
    </row>
    <row r="11" spans="1:29" s="9" customFormat="1" ht="53.4" customHeight="1">
      <c r="A11" s="13">
        <v>5</v>
      </c>
      <c r="B11" s="41" t="s">
        <v>67</v>
      </c>
      <c r="C11" s="13">
        <v>4</v>
      </c>
      <c r="D11" s="13">
        <v>4</v>
      </c>
      <c r="E11" s="14">
        <v>3.8194444444444441E-2</v>
      </c>
      <c r="F11" s="14">
        <f>E11+'[18]Annexure II'!$F$11</f>
        <v>8.6805555555555552E-2</v>
      </c>
      <c r="G11" s="14">
        <v>0.93402777777777779</v>
      </c>
      <c r="H11" s="14">
        <v>0.72916666666666663</v>
      </c>
      <c r="I11" s="14">
        <f t="shared" si="9"/>
        <v>1.6631944444444444</v>
      </c>
      <c r="J11" s="14">
        <f t="shared" si="5"/>
        <v>1.7013888888888888</v>
      </c>
      <c r="K11" s="14">
        <f t="shared" si="6"/>
        <v>0.42534722222222221</v>
      </c>
      <c r="L11" s="16">
        <f t="shared" si="0"/>
        <v>98.6587141577061</v>
      </c>
      <c r="M11" s="16">
        <f t="shared" si="1"/>
        <v>98.62791218637993</v>
      </c>
      <c r="N11" s="15">
        <f>J11+'[18]Annexure II'!$N$11</f>
        <v>3.6840277777777777</v>
      </c>
      <c r="O11" s="14">
        <f t="shared" si="2"/>
        <v>0.92100694444444442</v>
      </c>
      <c r="P11" s="16">
        <f t="shared" si="7"/>
        <v>98.525728597449913</v>
      </c>
      <c r="Q11" s="16">
        <f t="shared" si="8"/>
        <v>98.490152550091082</v>
      </c>
      <c r="R11" s="13">
        <v>86</v>
      </c>
      <c r="S11" s="13">
        <v>3931</v>
      </c>
      <c r="T11" s="16">
        <v>40.83</v>
      </c>
      <c r="U11" s="44">
        <f t="shared" si="3"/>
        <v>21.5</v>
      </c>
      <c r="V11" s="44">
        <f t="shared" si="4"/>
        <v>10.2075</v>
      </c>
      <c r="W11" s="1">
        <v>1</v>
      </c>
      <c r="Y11" s="68">
        <f>50/60</f>
        <v>0.83333333333333337</v>
      </c>
      <c r="AB11" s="8">
        <f>AB7+J17</f>
        <v>16.481944444444444</v>
      </c>
    </row>
    <row r="12" spans="1:29" s="2" customFormat="1" ht="53.4" customHeight="1">
      <c r="A12" s="13">
        <v>6</v>
      </c>
      <c r="B12" s="39" t="s">
        <v>62</v>
      </c>
      <c r="C12" s="13">
        <v>1</v>
      </c>
      <c r="D12" s="13">
        <v>1</v>
      </c>
      <c r="E12" s="35">
        <v>9.375E-2</v>
      </c>
      <c r="F12" s="14">
        <f>E12+'[18]Annexure II'!$F$12</f>
        <v>0.15972222222222221</v>
      </c>
      <c r="G12" s="36">
        <v>0.69930555555555562</v>
      </c>
      <c r="H12" s="36">
        <v>0.49652777777777773</v>
      </c>
      <c r="I12" s="14">
        <f t="shared" si="9"/>
        <v>1.1958333333333333</v>
      </c>
      <c r="J12" s="14">
        <f t="shared" si="5"/>
        <v>1.2895833333333333</v>
      </c>
      <c r="K12" s="14">
        <f t="shared" si="6"/>
        <v>1.2895833333333333</v>
      </c>
      <c r="L12" s="16">
        <f t="shared" si="0"/>
        <v>96.142473118279568</v>
      </c>
      <c r="M12" s="16">
        <f t="shared" si="1"/>
        <v>95.840053763440849</v>
      </c>
      <c r="N12" s="15">
        <f>J12+'[18]Annexure II'!$N$12</f>
        <v>2.5201388888888889</v>
      </c>
      <c r="O12" s="14">
        <f t="shared" si="2"/>
        <v>2.5201388888888889</v>
      </c>
      <c r="P12" s="16">
        <f t="shared" si="7"/>
        <v>96.130464480874309</v>
      </c>
      <c r="Q12" s="16">
        <f t="shared" si="8"/>
        <v>95.868624772313296</v>
      </c>
      <c r="R12" s="13">
        <v>95</v>
      </c>
      <c r="S12" s="13">
        <v>4636</v>
      </c>
      <c r="T12" s="16">
        <v>30.95</v>
      </c>
      <c r="U12" s="44">
        <f t="shared" si="3"/>
        <v>95</v>
      </c>
      <c r="V12" s="44">
        <f t="shared" si="4"/>
        <v>30.95</v>
      </c>
      <c r="W12" s="1">
        <v>1</v>
      </c>
      <c r="X12" s="28"/>
      <c r="Y12" s="68">
        <f>57/60</f>
        <v>0.95</v>
      </c>
      <c r="Z12" s="29"/>
      <c r="AA12" s="30"/>
      <c r="AB12" s="8">
        <f>AB8+J18</f>
        <v>29.762916666666669</v>
      </c>
      <c r="AC12" s="32"/>
    </row>
    <row r="13" spans="1:29" s="2" customFormat="1" ht="53.4" customHeight="1">
      <c r="A13" s="13">
        <v>7</v>
      </c>
      <c r="B13" s="39" t="s">
        <v>61</v>
      </c>
      <c r="C13" s="13">
        <v>2</v>
      </c>
      <c r="D13" s="13">
        <v>2</v>
      </c>
      <c r="E13" s="36">
        <v>0.1111111111111111</v>
      </c>
      <c r="F13" s="14">
        <f>E13+'[18]Annexure II'!$F$13</f>
        <v>0.17708333333333331</v>
      </c>
      <c r="G13" s="36">
        <v>1.3395833333333333</v>
      </c>
      <c r="H13" s="36">
        <v>1.0819444444444444</v>
      </c>
      <c r="I13" s="14">
        <f t="shared" si="9"/>
        <v>2.4215277777777775</v>
      </c>
      <c r="J13" s="14">
        <f t="shared" si="5"/>
        <v>2.5326388888888887</v>
      </c>
      <c r="K13" s="14">
        <f t="shared" si="6"/>
        <v>1.2663194444444443</v>
      </c>
      <c r="L13" s="16">
        <f t="shared" si="0"/>
        <v>96.094310035842298</v>
      </c>
      <c r="M13" s="16">
        <f t="shared" ref="M13:M33" si="10">((C13*W13*31)-J13)*100/(C13*W13*31)</f>
        <v>95.915098566308245</v>
      </c>
      <c r="N13" s="15">
        <f>J13+'[18]Annexure II'!$N$13</f>
        <v>4.9576388888888889</v>
      </c>
      <c r="O13" s="14">
        <f t="shared" si="2"/>
        <v>2.4788194444444445</v>
      </c>
      <c r="P13" s="16">
        <f t="shared" si="7"/>
        <v>96.081511839708568</v>
      </c>
      <c r="Q13" s="16">
        <f t="shared" si="8"/>
        <v>95.936361566484521</v>
      </c>
      <c r="R13" s="13">
        <v>171</v>
      </c>
      <c r="S13" s="13">
        <v>11625</v>
      </c>
      <c r="T13" s="16">
        <v>28.78</v>
      </c>
      <c r="U13" s="44">
        <f t="shared" si="3"/>
        <v>85.5</v>
      </c>
      <c r="V13" s="44">
        <f t="shared" si="4"/>
        <v>14.39</v>
      </c>
      <c r="W13" s="1">
        <v>1</v>
      </c>
      <c r="X13" s="28"/>
      <c r="Y13" s="68">
        <f>47/60</f>
        <v>0.78333333333333333</v>
      </c>
      <c r="Z13" s="29"/>
      <c r="AA13" s="30"/>
      <c r="AB13" s="8">
        <f>AB9+J19</f>
        <v>17.175000000000001</v>
      </c>
      <c r="AC13" s="32"/>
    </row>
    <row r="14" spans="1:29" s="2" customFormat="1" ht="53.4" customHeight="1">
      <c r="A14" s="13">
        <v>8</v>
      </c>
      <c r="B14" s="39" t="s">
        <v>40</v>
      </c>
      <c r="C14" s="13">
        <v>3</v>
      </c>
      <c r="D14" s="13">
        <v>3</v>
      </c>
      <c r="E14" s="38">
        <v>0.14895833333333333</v>
      </c>
      <c r="F14" s="14">
        <f>E14+'[18]Annexure II'!$F$14</f>
        <v>0.2482638888888889</v>
      </c>
      <c r="G14" s="36">
        <v>0.70486111111111116</v>
      </c>
      <c r="H14" s="36">
        <v>1.320138888888889</v>
      </c>
      <c r="I14" s="14">
        <f t="shared" si="9"/>
        <v>2.0250000000000004</v>
      </c>
      <c r="J14" s="14">
        <f t="shared" si="5"/>
        <v>2.1739583333333337</v>
      </c>
      <c r="K14" s="14">
        <f t="shared" si="6"/>
        <v>0.72465277777777792</v>
      </c>
      <c r="L14" s="16">
        <f t="shared" si="0"/>
        <v>97.822580645161295</v>
      </c>
      <c r="M14" s="16">
        <f t="shared" si="10"/>
        <v>97.662410394265223</v>
      </c>
      <c r="N14" s="15">
        <f>J14+'[18]Annexure II'!$N$14</f>
        <v>3.8177083333333339</v>
      </c>
      <c r="O14" s="14">
        <f t="shared" si="2"/>
        <v>1.2725694444444446</v>
      </c>
      <c r="P14" s="16">
        <f t="shared" si="7"/>
        <v>98.049483910139642</v>
      </c>
      <c r="Q14" s="16">
        <f t="shared" si="8"/>
        <v>97.913820582877946</v>
      </c>
      <c r="R14" s="13">
        <v>226</v>
      </c>
      <c r="S14" s="13">
        <v>3495</v>
      </c>
      <c r="T14" s="16">
        <v>52.17</v>
      </c>
      <c r="U14" s="44">
        <f t="shared" si="3"/>
        <v>75.333333333333329</v>
      </c>
      <c r="V14" s="44">
        <f t="shared" si="4"/>
        <v>17.39</v>
      </c>
      <c r="W14" s="1">
        <v>1</v>
      </c>
      <c r="X14" s="33"/>
      <c r="Y14" s="68">
        <f>10/60</f>
        <v>0.16666666666666666</v>
      </c>
      <c r="Z14" s="29"/>
      <c r="AA14" s="30"/>
      <c r="AB14" s="8"/>
      <c r="AC14" s="32"/>
    </row>
    <row r="15" spans="1:29" s="4" customFormat="1" ht="53.4" customHeight="1">
      <c r="A15" s="13">
        <v>9</v>
      </c>
      <c r="B15" s="39" t="s">
        <v>63</v>
      </c>
      <c r="C15" s="13">
        <v>5</v>
      </c>
      <c r="D15" s="13">
        <v>5</v>
      </c>
      <c r="E15" s="38">
        <v>0.15468749999999998</v>
      </c>
      <c r="F15" s="14">
        <f>E15+'[18]Annexure II'!$F$15</f>
        <v>0.2578125</v>
      </c>
      <c r="G15" s="38">
        <v>4.05</v>
      </c>
      <c r="H15" s="38">
        <v>2.3972222222222221</v>
      </c>
      <c r="I15" s="14">
        <f t="shared" si="9"/>
        <v>6.447222222222222</v>
      </c>
      <c r="J15" s="14">
        <f t="shared" si="5"/>
        <v>6.6019097222222216</v>
      </c>
      <c r="K15" s="14">
        <f t="shared" si="6"/>
        <v>1.3203819444444442</v>
      </c>
      <c r="L15" s="16">
        <f t="shared" ref="L15:L33" si="11">((C15*W15*31)-I15)*100/(C15*W15*31)</f>
        <v>95.840501792114694</v>
      </c>
      <c r="M15" s="16">
        <f t="shared" si="10"/>
        <v>95.740703405017925</v>
      </c>
      <c r="N15" s="15">
        <f>J15+'[18]Annexure II'!$N$15</f>
        <v>9.7418402777777775</v>
      </c>
      <c r="O15" s="14">
        <f t="shared" si="2"/>
        <v>1.9483680555555556</v>
      </c>
      <c r="P15" s="16">
        <f t="shared" si="7"/>
        <v>96.890482695810562</v>
      </c>
      <c r="Q15" s="16">
        <f t="shared" si="8"/>
        <v>96.805954007285976</v>
      </c>
      <c r="R15" s="13">
        <v>460</v>
      </c>
      <c r="S15" s="13">
        <v>17818</v>
      </c>
      <c r="T15" s="16">
        <v>158.43</v>
      </c>
      <c r="U15" s="44">
        <f t="shared" si="3"/>
        <v>92</v>
      </c>
      <c r="V15" s="44">
        <f t="shared" si="4"/>
        <v>31.686</v>
      </c>
      <c r="W15" s="1">
        <v>1</v>
      </c>
      <c r="Y15" s="68">
        <f>26/60</f>
        <v>0.43333333333333335</v>
      </c>
    </row>
    <row r="16" spans="1:29" s="4" customFormat="1" ht="53.4" customHeight="1">
      <c r="A16" s="13">
        <v>10</v>
      </c>
      <c r="B16" s="41" t="s">
        <v>64</v>
      </c>
      <c r="C16" s="13">
        <v>1</v>
      </c>
      <c r="D16" s="13">
        <v>1</v>
      </c>
      <c r="E16" s="38">
        <v>9.166666666666666E-2</v>
      </c>
      <c r="F16" s="14">
        <f>E16+'[18]Annexure II'!$F$16</f>
        <v>0.15277777777777776</v>
      </c>
      <c r="G16" s="38">
        <v>0.54999999999999993</v>
      </c>
      <c r="H16" s="38">
        <v>0.69305555555555554</v>
      </c>
      <c r="I16" s="14">
        <f t="shared" si="9"/>
        <v>1.2430555555555554</v>
      </c>
      <c r="J16" s="14">
        <f t="shared" si="5"/>
        <v>1.3347222222222219</v>
      </c>
      <c r="K16" s="14">
        <f t="shared" si="6"/>
        <v>1.3347222222222219</v>
      </c>
      <c r="L16" s="16">
        <f t="shared" si="11"/>
        <v>95.990143369175627</v>
      </c>
      <c r="M16" s="16">
        <f t="shared" si="10"/>
        <v>95.694444444444443</v>
      </c>
      <c r="N16" s="15">
        <f>J16+'[18]Annexure II'!$N$16</f>
        <v>1.9506944444444443</v>
      </c>
      <c r="O16" s="14">
        <f t="shared" si="2"/>
        <v>1.9506944444444443</v>
      </c>
      <c r="P16" s="16">
        <f t="shared" si="7"/>
        <v>97.05259562841529</v>
      </c>
      <c r="Q16" s="16">
        <f t="shared" si="8"/>
        <v>96.802140255009107</v>
      </c>
      <c r="R16" s="13">
        <v>106</v>
      </c>
      <c r="S16" s="13">
        <v>896</v>
      </c>
      <c r="T16" s="16">
        <v>32.03</v>
      </c>
      <c r="U16" s="44">
        <f t="shared" si="3"/>
        <v>106</v>
      </c>
      <c r="V16" s="44">
        <f t="shared" si="4"/>
        <v>32.03</v>
      </c>
      <c r="W16" s="1">
        <v>1</v>
      </c>
      <c r="Y16" s="68">
        <f>45/60</f>
        <v>0.75</v>
      </c>
    </row>
    <row r="17" spans="1:25" s="9" customFormat="1" ht="53.4" customHeight="1">
      <c r="A17" s="13">
        <v>11</v>
      </c>
      <c r="B17" s="43" t="s">
        <v>28</v>
      </c>
      <c r="C17" s="13">
        <v>6</v>
      </c>
      <c r="D17" s="13">
        <v>6</v>
      </c>
      <c r="E17" s="42">
        <v>0.50208333333333333</v>
      </c>
      <c r="F17" s="14">
        <f>E17+'[18]Annexure II'!$F$17</f>
        <v>1.3215277777777779</v>
      </c>
      <c r="G17" s="42">
        <v>5.0625</v>
      </c>
      <c r="H17" s="42">
        <v>4.7937499999999993</v>
      </c>
      <c r="I17" s="14">
        <f t="shared" si="9"/>
        <v>9.8562499999999993</v>
      </c>
      <c r="J17" s="14">
        <f t="shared" si="5"/>
        <v>10.358333333333333</v>
      </c>
      <c r="K17" s="14">
        <f t="shared" si="6"/>
        <v>1.7263888888888888</v>
      </c>
      <c r="L17" s="16">
        <f t="shared" si="11"/>
        <v>94.700940860215056</v>
      </c>
      <c r="M17" s="16">
        <f t="shared" si="10"/>
        <v>94.431003584229401</v>
      </c>
      <c r="N17" s="15">
        <f>J17+'[18]Annexure II'!$N$17</f>
        <v>16.481944444444444</v>
      </c>
      <c r="O17" s="14">
        <f t="shared" si="2"/>
        <v>2.7469907407407406</v>
      </c>
      <c r="P17" s="16">
        <f t="shared" si="7"/>
        <v>95.85780965391622</v>
      </c>
      <c r="Q17" s="16">
        <f t="shared" si="8"/>
        <v>95.496736490588944</v>
      </c>
      <c r="R17" s="13">
        <v>594</v>
      </c>
      <c r="S17" s="13">
        <v>25893</v>
      </c>
      <c r="T17" s="16">
        <v>248.6</v>
      </c>
      <c r="U17" s="44">
        <f t="shared" si="3"/>
        <v>99</v>
      </c>
      <c r="V17" s="44">
        <f t="shared" si="4"/>
        <v>41.43333333333333</v>
      </c>
      <c r="W17" s="1">
        <v>1</v>
      </c>
      <c r="Y17" s="70">
        <v>0.45</v>
      </c>
    </row>
    <row r="18" spans="1:25" s="12" customFormat="1" ht="53.4" customHeight="1">
      <c r="A18" s="13">
        <v>12</v>
      </c>
      <c r="B18" s="43" t="s">
        <v>41</v>
      </c>
      <c r="C18" s="13">
        <v>11</v>
      </c>
      <c r="D18" s="13">
        <v>11</v>
      </c>
      <c r="E18" s="42">
        <v>0.89999999999999991</v>
      </c>
      <c r="F18" s="14">
        <f>E18+'[18]Annexure II'!$F$18</f>
        <v>2.0249999999999999</v>
      </c>
      <c r="G18" s="42">
        <v>8.6770833333333339</v>
      </c>
      <c r="H18" s="42">
        <v>8.28125</v>
      </c>
      <c r="I18" s="14">
        <f t="shared" si="9"/>
        <v>16.958333333333336</v>
      </c>
      <c r="J18" s="14">
        <f t="shared" si="5"/>
        <v>17.858333333333334</v>
      </c>
      <c r="K18" s="14">
        <f t="shared" si="6"/>
        <v>1.6234848484848485</v>
      </c>
      <c r="L18" s="16">
        <f t="shared" si="11"/>
        <v>95.026881720430111</v>
      </c>
      <c r="M18" s="16">
        <f t="shared" si="10"/>
        <v>94.762952101661767</v>
      </c>
      <c r="N18" s="15">
        <f>J18+'[18]Annexure II'!$N$18</f>
        <v>29.762916666666666</v>
      </c>
      <c r="O18" s="14">
        <f t="shared" si="2"/>
        <v>2.7057196969696968</v>
      </c>
      <c r="P18" s="16">
        <f t="shared" si="7"/>
        <v>95.866182314952795</v>
      </c>
      <c r="Q18" s="16">
        <f t="shared" si="8"/>
        <v>95.564393939393938</v>
      </c>
      <c r="R18" s="13">
        <v>1031</v>
      </c>
      <c r="S18" s="13">
        <v>33646</v>
      </c>
      <c r="T18" s="16">
        <v>428.6</v>
      </c>
      <c r="U18" s="44">
        <f t="shared" si="3"/>
        <v>93.727272727272734</v>
      </c>
      <c r="V18" s="44">
        <f t="shared" si="4"/>
        <v>38.963636363636368</v>
      </c>
      <c r="W18" s="1">
        <v>1</v>
      </c>
    </row>
    <row r="19" spans="1:25" s="2" customFormat="1" ht="53.4" customHeight="1">
      <c r="A19" s="13">
        <v>13</v>
      </c>
      <c r="B19" s="43" t="s">
        <v>42</v>
      </c>
      <c r="C19" s="13">
        <v>8</v>
      </c>
      <c r="D19" s="13">
        <v>8</v>
      </c>
      <c r="E19" s="42">
        <v>1.2395833333333333</v>
      </c>
      <c r="F19" s="14">
        <f>E19+'[18]Annexure II'!$F$19</f>
        <v>2.8645833333333335</v>
      </c>
      <c r="G19" s="69">
        <v>6.4595833333333337</v>
      </c>
      <c r="H19" s="42">
        <v>2.4154166666666668</v>
      </c>
      <c r="I19" s="14">
        <f t="shared" si="9"/>
        <v>8.875</v>
      </c>
      <c r="J19" s="14">
        <f t="shared" si="5"/>
        <v>10.114583333333334</v>
      </c>
      <c r="K19" s="14">
        <f t="shared" si="6"/>
        <v>1.2643229166666667</v>
      </c>
      <c r="L19" s="16">
        <f t="shared" si="11"/>
        <v>96.421370967741936</v>
      </c>
      <c r="M19" s="16">
        <f t="shared" si="10"/>
        <v>95.92153897849461</v>
      </c>
      <c r="N19" s="15">
        <f>J19+'[18]Annexure II'!$N$19</f>
        <v>17.175000000000001</v>
      </c>
      <c r="O19" s="14">
        <f t="shared" si="2"/>
        <v>2.1468750000000001</v>
      </c>
      <c r="P19" s="16">
        <f t="shared" si="7"/>
        <v>97.067537568306022</v>
      </c>
      <c r="Q19" s="16">
        <f t="shared" si="8"/>
        <v>96.480532786885249</v>
      </c>
      <c r="R19" s="13">
        <v>468</v>
      </c>
      <c r="S19" s="13">
        <v>47990</v>
      </c>
      <c r="T19" s="16">
        <v>242.75</v>
      </c>
      <c r="U19" s="44">
        <f t="shared" si="3"/>
        <v>58.5</v>
      </c>
      <c r="V19" s="44">
        <f t="shared" si="4"/>
        <v>30.34375</v>
      </c>
      <c r="W19" s="1">
        <v>1</v>
      </c>
    </row>
    <row r="20" spans="1:25" s="2" customFormat="1" ht="53.4" customHeight="1">
      <c r="A20" s="44">
        <v>14</v>
      </c>
      <c r="B20" s="43" t="s">
        <v>43</v>
      </c>
      <c r="C20" s="13">
        <v>4</v>
      </c>
      <c r="D20" s="13">
        <v>4</v>
      </c>
      <c r="E20" s="14">
        <v>0.25694444444444448</v>
      </c>
      <c r="F20" s="14">
        <f>E20+'[18]Annexure II'!$F$20</f>
        <v>0.46527777777777779</v>
      </c>
      <c r="G20" s="14">
        <v>2.7361111111111112</v>
      </c>
      <c r="H20" s="14">
        <v>6.2465277777777777</v>
      </c>
      <c r="I20" s="14">
        <f t="shared" si="9"/>
        <v>8.9826388888888893</v>
      </c>
      <c r="J20" s="14">
        <f t="shared" si="5"/>
        <v>9.2395833333333339</v>
      </c>
      <c r="K20" s="14">
        <f t="shared" si="6"/>
        <v>2.3098958333333335</v>
      </c>
      <c r="L20" s="16">
        <f t="shared" si="11"/>
        <v>92.755936379928315</v>
      </c>
      <c r="M20" s="16">
        <f t="shared" si="10"/>
        <v>92.548723118279582</v>
      </c>
      <c r="N20" s="15">
        <f>J20+'[18]Annexure II'!$N$20</f>
        <v>14.680555555555557</v>
      </c>
      <c r="O20" s="14">
        <f t="shared" si="2"/>
        <v>3.6701388888888893</v>
      </c>
      <c r="P20" s="16">
        <f t="shared" si="7"/>
        <v>94.174066484517311</v>
      </c>
      <c r="Q20" s="16">
        <f t="shared" si="8"/>
        <v>93.98337887067396</v>
      </c>
      <c r="R20" s="13">
        <v>291</v>
      </c>
      <c r="S20" s="13">
        <v>12339</v>
      </c>
      <c r="T20" s="16">
        <v>221.75</v>
      </c>
      <c r="U20" s="44">
        <f t="shared" si="3"/>
        <v>72.75</v>
      </c>
      <c r="V20" s="44">
        <f t="shared" si="4"/>
        <v>55.4375</v>
      </c>
      <c r="W20" s="1">
        <v>1</v>
      </c>
      <c r="X20" s="61">
        <v>52.75</v>
      </c>
      <c r="Y20" s="61">
        <v>32.645833333333336</v>
      </c>
    </row>
    <row r="21" spans="1:25" s="9" customFormat="1" ht="53.4" customHeight="1">
      <c r="A21" s="13">
        <v>15</v>
      </c>
      <c r="B21" s="43" t="s">
        <v>44</v>
      </c>
      <c r="C21" s="13">
        <v>30</v>
      </c>
      <c r="D21" s="13">
        <v>30</v>
      </c>
      <c r="E21" s="14">
        <v>9.5833333333333326E-2</v>
      </c>
      <c r="F21" s="14">
        <f>E21+'[18]Annexure II'!$F$21</f>
        <v>0.15556712962962962</v>
      </c>
      <c r="G21" s="14">
        <v>27.423611111111111</v>
      </c>
      <c r="H21" s="14">
        <v>24.354166666666668</v>
      </c>
      <c r="I21" s="14">
        <f t="shared" si="9"/>
        <v>51.777777777777779</v>
      </c>
      <c r="J21" s="14">
        <f t="shared" si="5"/>
        <v>51.87361111111111</v>
      </c>
      <c r="K21" s="14">
        <f t="shared" si="6"/>
        <v>1.7291203703703704</v>
      </c>
      <c r="L21" s="16">
        <f t="shared" si="11"/>
        <v>94.432497013142168</v>
      </c>
      <c r="M21" s="16">
        <f t="shared" si="10"/>
        <v>94.422192353643965</v>
      </c>
      <c r="N21" s="15">
        <f>J21+'[18]Annexure II'!$N$21</f>
        <v>81.606979166666662</v>
      </c>
      <c r="O21" s="14">
        <f t="shared" si="2"/>
        <v>2.7202326388888887</v>
      </c>
      <c r="P21" s="16">
        <f t="shared" si="7"/>
        <v>95.549103167375023</v>
      </c>
      <c r="Q21" s="16">
        <f t="shared" si="8"/>
        <v>95.5406022313297</v>
      </c>
      <c r="R21" s="13">
        <v>1467</v>
      </c>
      <c r="S21" s="13">
        <v>99066</v>
      </c>
      <c r="T21" s="16">
        <v>1244.9666666666667</v>
      </c>
      <c r="U21" s="44">
        <f t="shared" si="3"/>
        <v>48.9</v>
      </c>
      <c r="V21" s="44">
        <f t="shared" si="4"/>
        <v>41.498888888888892</v>
      </c>
      <c r="W21" s="1">
        <v>1</v>
      </c>
      <c r="X21" s="64">
        <v>47.866666666666667</v>
      </c>
      <c r="Y21" s="64">
        <v>23.786694444444443</v>
      </c>
    </row>
    <row r="22" spans="1:25" s="9" customFormat="1" ht="53.4" customHeight="1">
      <c r="A22" s="44">
        <v>16</v>
      </c>
      <c r="B22" s="43" t="s">
        <v>45</v>
      </c>
      <c r="C22" s="13">
        <v>11</v>
      </c>
      <c r="D22" s="13">
        <v>11</v>
      </c>
      <c r="E22" s="14">
        <v>1.0798611111111112</v>
      </c>
      <c r="F22" s="14">
        <f>E22+'[18]Annexure II'!$F$22</f>
        <v>1.7812615740740743</v>
      </c>
      <c r="G22" s="14">
        <v>7.8069444444444445</v>
      </c>
      <c r="H22" s="14">
        <v>8.0222222222222221</v>
      </c>
      <c r="I22" s="14">
        <f t="shared" si="9"/>
        <v>15.829166666666666</v>
      </c>
      <c r="J22" s="14">
        <f t="shared" si="5"/>
        <v>16.909027777777776</v>
      </c>
      <c r="K22" s="14">
        <f t="shared" si="6"/>
        <v>1.5371843434343433</v>
      </c>
      <c r="L22" s="16">
        <f t="shared" si="11"/>
        <v>95.358015640273706</v>
      </c>
      <c r="M22" s="16">
        <f t="shared" si="10"/>
        <v>95.041340827631146</v>
      </c>
      <c r="N22" s="15">
        <f>J22+'[18]Annexure II'!$N$22</f>
        <v>22.964618055555555</v>
      </c>
      <c r="O22" s="14">
        <f t="shared" si="2"/>
        <v>2.0876925505050505</v>
      </c>
      <c r="P22" s="16">
        <f t="shared" si="7"/>
        <v>96.843016917812008</v>
      </c>
      <c r="Q22" s="16">
        <f t="shared" si="8"/>
        <v>96.577553195893358</v>
      </c>
      <c r="R22" s="13">
        <v>715</v>
      </c>
      <c r="S22" s="13">
        <v>41122</v>
      </c>
      <c r="T22" s="16">
        <v>405.81666666666661</v>
      </c>
      <c r="U22" s="44">
        <f t="shared" si="3"/>
        <v>65</v>
      </c>
      <c r="V22" s="44">
        <f t="shared" si="4"/>
        <v>36.892424242424234</v>
      </c>
      <c r="W22" s="1">
        <v>1</v>
      </c>
      <c r="X22" s="64">
        <v>33.363636363636367</v>
      </c>
      <c r="Y22" s="64">
        <v>13.212196969696969</v>
      </c>
    </row>
    <row r="23" spans="1:25" s="9" customFormat="1" ht="53.4" customHeight="1">
      <c r="A23" s="13">
        <v>17</v>
      </c>
      <c r="B23" s="43" t="s">
        <v>46</v>
      </c>
      <c r="C23" s="13">
        <v>15</v>
      </c>
      <c r="D23" s="13">
        <v>15</v>
      </c>
      <c r="E23" s="14">
        <v>0.31597222222222221</v>
      </c>
      <c r="F23" s="14">
        <f>E23+'[18]Annexure II'!$F$23</f>
        <v>0.59653935185185181</v>
      </c>
      <c r="G23" s="14">
        <v>18.069444444444446</v>
      </c>
      <c r="H23" s="14">
        <v>8.1277777777777782</v>
      </c>
      <c r="I23" s="14">
        <f t="shared" si="9"/>
        <v>26.197222222222223</v>
      </c>
      <c r="J23" s="14">
        <f t="shared" si="5"/>
        <v>26.513194444444444</v>
      </c>
      <c r="K23" s="14">
        <f t="shared" si="6"/>
        <v>1.7675462962962962</v>
      </c>
      <c r="L23" s="16">
        <f t="shared" si="11"/>
        <v>94.366188769414578</v>
      </c>
      <c r="M23" s="16">
        <f t="shared" si="10"/>
        <v>94.298237753882916</v>
      </c>
      <c r="N23" s="15">
        <f>J23+'[18]Annexure II'!$N$23</f>
        <v>38.843090277777776</v>
      </c>
      <c r="O23" s="14">
        <f t="shared" si="2"/>
        <v>2.5895393518518519</v>
      </c>
      <c r="P23" s="16">
        <f t="shared" si="7"/>
        <v>95.820049079133767</v>
      </c>
      <c r="Q23" s="16">
        <f t="shared" si="8"/>
        <v>95.754853521554352</v>
      </c>
      <c r="R23" s="13">
        <v>605</v>
      </c>
      <c r="S23" s="13">
        <v>37305</v>
      </c>
      <c r="T23" s="16">
        <v>636.31666666666661</v>
      </c>
      <c r="U23" s="44">
        <f t="shared" si="3"/>
        <v>40.333333333333336</v>
      </c>
      <c r="V23" s="44">
        <f t="shared" si="4"/>
        <v>42.421111111111109</v>
      </c>
      <c r="W23" s="1">
        <v>1</v>
      </c>
      <c r="X23" s="64">
        <v>28.8</v>
      </c>
      <c r="Y23" s="64">
        <v>19.727833333333333</v>
      </c>
    </row>
    <row r="24" spans="1:25" s="9" customFormat="1" ht="53.4" customHeight="1">
      <c r="A24" s="44">
        <v>18</v>
      </c>
      <c r="B24" s="43" t="s">
        <v>47</v>
      </c>
      <c r="C24" s="13">
        <v>60</v>
      </c>
      <c r="D24" s="13">
        <v>60</v>
      </c>
      <c r="E24" s="14">
        <v>9.1027777777777796</v>
      </c>
      <c r="F24" s="14">
        <f>E24+'[18]Annexure II'!$F$24</f>
        <v>14.456250000000001</v>
      </c>
      <c r="G24" s="14">
        <v>79.502083333333331</v>
      </c>
      <c r="H24" s="14">
        <v>270.92847222222224</v>
      </c>
      <c r="I24" s="14">
        <f t="shared" si="9"/>
        <v>350.43055555555554</v>
      </c>
      <c r="J24" s="14">
        <f t="shared" si="5"/>
        <v>359.5333333333333</v>
      </c>
      <c r="K24" s="14">
        <f t="shared" si="6"/>
        <v>5.9922222222222219</v>
      </c>
      <c r="L24" s="88">
        <f t="shared" si="11"/>
        <v>81.159647550776583</v>
      </c>
      <c r="M24" s="88">
        <f t="shared" si="10"/>
        <v>80.67025089605734</v>
      </c>
      <c r="N24" s="15">
        <f>J24+'[18]Annexure II'!$N$24</f>
        <v>715.31736111111104</v>
      </c>
      <c r="O24" s="14">
        <f t="shared" si="2"/>
        <v>11.921956018518518</v>
      </c>
      <c r="P24" s="16">
        <f t="shared" si="7"/>
        <v>80.850789313904059</v>
      </c>
      <c r="Q24" s="16">
        <f t="shared" si="8"/>
        <v>80.455809805707347</v>
      </c>
      <c r="R24" s="13">
        <v>305</v>
      </c>
      <c r="S24" s="13">
        <v>66640</v>
      </c>
      <c r="T24" s="16">
        <v>8628.7999999999993</v>
      </c>
      <c r="U24" s="44">
        <f t="shared" si="3"/>
        <v>5.083333333333333</v>
      </c>
      <c r="V24" s="44">
        <f t="shared" si="4"/>
        <v>143.81333333333333</v>
      </c>
      <c r="W24" s="1">
        <v>1</v>
      </c>
      <c r="X24" s="64">
        <v>1.6833333333333333</v>
      </c>
      <c r="Y24" s="64">
        <v>142.3136111111111</v>
      </c>
    </row>
    <row r="25" spans="1:25" s="2" customFormat="1" ht="53.4" customHeight="1">
      <c r="A25" s="13">
        <v>19</v>
      </c>
      <c r="B25" s="43" t="s">
        <v>48</v>
      </c>
      <c r="C25" s="13">
        <v>61</v>
      </c>
      <c r="D25" s="13">
        <v>61</v>
      </c>
      <c r="E25" s="14">
        <v>6.415277777777777</v>
      </c>
      <c r="F25" s="14">
        <f>E25+'[18]Annexure II'!$F$25</f>
        <v>8.2673611111111107</v>
      </c>
      <c r="G25" s="14">
        <v>40.804166666666667</v>
      </c>
      <c r="H25" s="14">
        <v>42.493055555555564</v>
      </c>
      <c r="I25" s="14">
        <f t="shared" si="9"/>
        <v>83.297222222222231</v>
      </c>
      <c r="J25" s="14">
        <f t="shared" si="5"/>
        <v>89.712500000000006</v>
      </c>
      <c r="K25" s="14">
        <f t="shared" si="6"/>
        <v>1.4706967213114754</v>
      </c>
      <c r="L25" s="16">
        <f t="shared" si="11"/>
        <v>95.595070215641343</v>
      </c>
      <c r="M25" s="16">
        <f t="shared" si="10"/>
        <v>95.255817028027494</v>
      </c>
      <c r="N25" s="15">
        <f>J25+'[18]Annexure II'!$N$25</f>
        <v>174.86180555555558</v>
      </c>
      <c r="O25" s="14">
        <f t="shared" si="2"/>
        <v>2.8665869763205833</v>
      </c>
      <c r="P25" s="16">
        <f t="shared" si="7"/>
        <v>95.522858251963328</v>
      </c>
      <c r="Q25" s="16">
        <f t="shared" si="8"/>
        <v>95.300677087999048</v>
      </c>
      <c r="R25" s="13">
        <v>199</v>
      </c>
      <c r="S25" s="13">
        <v>66443</v>
      </c>
      <c r="T25" s="16">
        <v>2153.1000000000004</v>
      </c>
      <c r="U25" s="44">
        <f t="shared" si="3"/>
        <v>3.262295081967213</v>
      </c>
      <c r="V25" s="44">
        <f t="shared" si="4"/>
        <v>35.296721311475416</v>
      </c>
      <c r="W25" s="1">
        <v>1</v>
      </c>
      <c r="X25" s="61">
        <v>1.2622950819672132</v>
      </c>
      <c r="Y25" s="61">
        <v>33.501366120218584</v>
      </c>
    </row>
    <row r="26" spans="1:25" s="2" customFormat="1" ht="53.4" customHeight="1">
      <c r="A26" s="44">
        <v>20</v>
      </c>
      <c r="B26" s="43" t="s">
        <v>49</v>
      </c>
      <c r="C26" s="13">
        <v>66</v>
      </c>
      <c r="D26" s="13">
        <v>66</v>
      </c>
      <c r="E26" s="14">
        <v>0.78680555555555498</v>
      </c>
      <c r="F26" s="14">
        <f>E26+'[18]Annexure II'!$F$26</f>
        <v>1.57361111111111</v>
      </c>
      <c r="G26" s="14">
        <v>25.40486111111111</v>
      </c>
      <c r="H26" s="14">
        <v>37.370833333333323</v>
      </c>
      <c r="I26" s="14">
        <f t="shared" si="9"/>
        <v>62.775694444444433</v>
      </c>
      <c r="J26" s="14">
        <f t="shared" si="5"/>
        <v>63.562499999999986</v>
      </c>
      <c r="K26" s="14">
        <f t="shared" si="6"/>
        <v>0.96306818181818166</v>
      </c>
      <c r="L26" s="16">
        <f t="shared" si="11"/>
        <v>96.931784240251986</v>
      </c>
      <c r="M26" s="16">
        <f t="shared" si="10"/>
        <v>96.893328445747798</v>
      </c>
      <c r="N26" s="15">
        <f>J26+'[18]Annexure II'!$N$26</f>
        <v>127.12499999999997</v>
      </c>
      <c r="O26" s="14">
        <f t="shared" si="2"/>
        <v>1.9261363636363633</v>
      </c>
      <c r="P26" s="16">
        <f t="shared" si="7"/>
        <v>96.881485621239719</v>
      </c>
      <c r="Q26" s="16">
        <f t="shared" si="8"/>
        <v>96.842399403874808</v>
      </c>
      <c r="R26" s="13">
        <v>62</v>
      </c>
      <c r="S26" s="13">
        <v>109399</v>
      </c>
      <c r="T26" s="16">
        <v>1525.4999999999995</v>
      </c>
      <c r="U26" s="44">
        <f t="shared" si="3"/>
        <v>0.93939393939393945</v>
      </c>
      <c r="V26" s="44">
        <f t="shared" si="4"/>
        <v>23.113636363636356</v>
      </c>
      <c r="W26" s="1">
        <v>1</v>
      </c>
      <c r="X26" s="61">
        <v>0.93939393939393945</v>
      </c>
      <c r="Y26" s="61">
        <v>23.113636363636356</v>
      </c>
    </row>
    <row r="27" spans="1:25" s="2" customFormat="1" ht="53.4" customHeight="1">
      <c r="A27" s="13">
        <v>21</v>
      </c>
      <c r="B27" s="43" t="s">
        <v>50</v>
      </c>
      <c r="C27" s="13">
        <v>53</v>
      </c>
      <c r="D27" s="13">
        <v>53</v>
      </c>
      <c r="E27" s="14">
        <v>5.4833333333333343</v>
      </c>
      <c r="F27" s="14">
        <f>E27+'[18]Annexure II'!$F$27</f>
        <v>10.966666666666669</v>
      </c>
      <c r="G27" s="14">
        <v>21.945138888888895</v>
      </c>
      <c r="H27" s="14">
        <v>39.093055555555559</v>
      </c>
      <c r="I27" s="14">
        <f t="shared" si="9"/>
        <v>61.038194444444457</v>
      </c>
      <c r="J27" s="14">
        <f t="shared" si="5"/>
        <v>66.521527777777791</v>
      </c>
      <c r="K27" s="14">
        <f t="shared" si="6"/>
        <v>1.2551231656184489</v>
      </c>
      <c r="L27" s="16">
        <f t="shared" si="11"/>
        <v>96.284954689930345</v>
      </c>
      <c r="M27" s="16">
        <f t="shared" si="10"/>
        <v>95.9512155947792</v>
      </c>
      <c r="N27" s="15">
        <f>J27+'[18]Annexure II'!$N$27</f>
        <v>133.04305555555558</v>
      </c>
      <c r="O27" s="14">
        <f t="shared" si="2"/>
        <v>2.5102463312368979</v>
      </c>
      <c r="P27" s="16">
        <f t="shared" si="7"/>
        <v>96.224052307798061</v>
      </c>
      <c r="Q27" s="16">
        <f t="shared" si="8"/>
        <v>95.884842079939517</v>
      </c>
      <c r="R27" s="13">
        <v>128</v>
      </c>
      <c r="S27" s="13">
        <v>86649</v>
      </c>
      <c r="T27" s="16">
        <v>1596.5166666666669</v>
      </c>
      <c r="U27" s="44">
        <f t="shared" si="3"/>
        <v>2.4150943396226414</v>
      </c>
      <c r="V27" s="44">
        <f t="shared" si="4"/>
        <v>30.122955974842771</v>
      </c>
      <c r="W27" s="1">
        <v>1</v>
      </c>
      <c r="X27" s="61">
        <v>2.4150943396226414</v>
      </c>
      <c r="Y27" s="61">
        <v>30.122955974842771</v>
      </c>
    </row>
    <row r="28" spans="1:25" s="4" customFormat="1" ht="53.4" customHeight="1">
      <c r="A28" s="44">
        <v>22</v>
      </c>
      <c r="B28" s="52" t="s">
        <v>51</v>
      </c>
      <c r="C28" s="54">
        <v>20</v>
      </c>
      <c r="D28" s="54">
        <v>20</v>
      </c>
      <c r="E28" s="51">
        <v>7.6743055555555557</v>
      </c>
      <c r="F28" s="14">
        <f>E28+'[18]Annexure II'!$F$28</f>
        <v>9.78125</v>
      </c>
      <c r="G28" s="51">
        <v>15.30486111111111</v>
      </c>
      <c r="H28" s="51">
        <v>18.997916666666665</v>
      </c>
      <c r="I28" s="14">
        <f t="shared" si="9"/>
        <v>34.302777777777777</v>
      </c>
      <c r="J28" s="14">
        <f t="shared" si="5"/>
        <v>41.977083333333333</v>
      </c>
      <c r="K28" s="14">
        <f t="shared" si="6"/>
        <v>2.0988541666666665</v>
      </c>
      <c r="L28" s="16">
        <f t="shared" si="11"/>
        <v>94.467293906810028</v>
      </c>
      <c r="M28" s="16">
        <f t="shared" si="10"/>
        <v>93.229502688172033</v>
      </c>
      <c r="N28" s="15">
        <f>J28+'[18]Annexure II'!$N$28</f>
        <v>67.536111111111111</v>
      </c>
      <c r="O28" s="14">
        <f t="shared" si="2"/>
        <v>3.3768055555555554</v>
      </c>
      <c r="P28" s="16">
        <f t="shared" si="7"/>
        <v>95.265994990892537</v>
      </c>
      <c r="Q28" s="16">
        <f t="shared" si="8"/>
        <v>94.464253187613849</v>
      </c>
      <c r="R28" s="54">
        <v>1389</v>
      </c>
      <c r="S28" s="54">
        <v>6390</v>
      </c>
      <c r="T28" s="16">
        <v>1007.45</v>
      </c>
      <c r="U28" s="44">
        <f t="shared" si="3"/>
        <v>69.45</v>
      </c>
      <c r="V28" s="44">
        <f t="shared" si="4"/>
        <v>50.372500000000002</v>
      </c>
      <c r="W28" s="1">
        <v>1</v>
      </c>
      <c r="X28" s="65">
        <v>0</v>
      </c>
      <c r="Y28" s="65">
        <v>0</v>
      </c>
    </row>
    <row r="29" spans="1:25" s="4" customFormat="1" ht="53.4" customHeight="1">
      <c r="A29" s="13">
        <v>23</v>
      </c>
      <c r="B29" s="52" t="s">
        <v>52</v>
      </c>
      <c r="C29" s="54">
        <v>11</v>
      </c>
      <c r="D29" s="54">
        <v>11</v>
      </c>
      <c r="E29" s="51">
        <v>1.0104166666666667</v>
      </c>
      <c r="F29" s="14">
        <f>E29+'[18]Annexure II'!$F$29</f>
        <v>1.4145833333333335</v>
      </c>
      <c r="G29" s="51">
        <v>8.406944444444445</v>
      </c>
      <c r="H29" s="51">
        <v>13.02222222222222</v>
      </c>
      <c r="I29" s="14">
        <f t="shared" si="9"/>
        <v>21.429166666666667</v>
      </c>
      <c r="J29" s="14">
        <f t="shared" si="5"/>
        <v>22.439583333333335</v>
      </c>
      <c r="K29" s="14">
        <f t="shared" si="6"/>
        <v>2.0399621212121213</v>
      </c>
      <c r="L29" s="88">
        <f t="shared" si="11"/>
        <v>93.715786901270775</v>
      </c>
      <c r="M29" s="88">
        <f t="shared" si="10"/>
        <v>93.419477028347984</v>
      </c>
      <c r="N29" s="15">
        <f>J29+'[18]Annexure II'!$N$29</f>
        <v>35.213888888888889</v>
      </c>
      <c r="O29" s="14">
        <f t="shared" si="2"/>
        <v>3.201262626262626</v>
      </c>
      <c r="P29" s="16">
        <f t="shared" si="7"/>
        <v>94.962845669812879</v>
      </c>
      <c r="Q29" s="16">
        <f t="shared" si="8"/>
        <v>94.752028481536684</v>
      </c>
      <c r="R29" s="53">
        <v>483</v>
      </c>
      <c r="S29" s="54">
        <v>38386</v>
      </c>
      <c r="T29" s="16">
        <v>1200.3499999999999</v>
      </c>
      <c r="U29" s="44">
        <f t="shared" si="3"/>
        <v>43.909090909090907</v>
      </c>
      <c r="V29" s="44">
        <f t="shared" si="4"/>
        <v>109.12272727272726</v>
      </c>
      <c r="W29" s="1">
        <v>1</v>
      </c>
      <c r="X29" s="65">
        <v>29.333333333333332</v>
      </c>
      <c r="Y29" s="65">
        <v>97.47499999999998</v>
      </c>
    </row>
    <row r="30" spans="1:25" s="9" customFormat="1" ht="53.4" customHeight="1">
      <c r="A30" s="44">
        <v>24</v>
      </c>
      <c r="B30" s="43" t="s">
        <v>53</v>
      </c>
      <c r="C30" s="13">
        <v>127</v>
      </c>
      <c r="D30" s="13">
        <v>127</v>
      </c>
      <c r="E30" s="14">
        <v>42.852777777777732</v>
      </c>
      <c r="F30" s="14">
        <f>E30+'[18]Annexure II'!$F$30</f>
        <v>54.160416666666592</v>
      </c>
      <c r="G30" s="14">
        <v>120.54027777777779</v>
      </c>
      <c r="H30" s="14">
        <v>112.70624999999998</v>
      </c>
      <c r="I30" s="14">
        <f t="shared" si="9"/>
        <v>233.24652777777777</v>
      </c>
      <c r="J30" s="14">
        <f t="shared" si="5"/>
        <v>276.09930555555547</v>
      </c>
      <c r="K30" s="14">
        <f t="shared" si="6"/>
        <v>2.1740102799650036</v>
      </c>
      <c r="L30" s="16">
        <f t="shared" si="11"/>
        <v>94.075526345497124</v>
      </c>
      <c r="M30" s="16">
        <f t="shared" si="10"/>
        <v>92.987063613016119</v>
      </c>
      <c r="N30" s="15">
        <f>J30+'[18]Annexure II'!$N$30</f>
        <v>410.62152777777771</v>
      </c>
      <c r="O30" s="14">
        <f t="shared" si="2"/>
        <v>3.233240376202974</v>
      </c>
      <c r="P30" s="16">
        <f t="shared" si="7"/>
        <v>95.398720651721817</v>
      </c>
      <c r="Q30" s="16">
        <f t="shared" si="8"/>
        <v>94.699605940650869</v>
      </c>
      <c r="R30" s="13">
        <v>6583</v>
      </c>
      <c r="S30" s="13">
        <v>239573</v>
      </c>
      <c r="T30" s="16">
        <v>6626.3833333333314</v>
      </c>
      <c r="U30" s="44">
        <f t="shared" si="3"/>
        <v>51.834645669291341</v>
      </c>
      <c r="V30" s="44">
        <f t="shared" si="4"/>
        <v>52.17624671916009</v>
      </c>
      <c r="W30" s="1">
        <v>1</v>
      </c>
      <c r="X30" s="64">
        <v>38.110236220472444</v>
      </c>
      <c r="Y30" s="64">
        <v>25.421522309711282</v>
      </c>
    </row>
    <row r="31" spans="1:25" s="12" customFormat="1" ht="53.4" customHeight="1">
      <c r="A31" s="13">
        <v>25</v>
      </c>
      <c r="B31" s="43" t="s">
        <v>29</v>
      </c>
      <c r="C31" s="13">
        <v>35</v>
      </c>
      <c r="D31" s="13">
        <v>35</v>
      </c>
      <c r="E31" s="14">
        <v>0.24027777777777778</v>
      </c>
      <c r="F31" s="14">
        <f>E31+'[18]Annexure II'!$F$31</f>
        <v>0.71666666666666667</v>
      </c>
      <c r="G31" s="14">
        <v>13.078472222222222</v>
      </c>
      <c r="H31" s="14">
        <v>22.09097222222222</v>
      </c>
      <c r="I31" s="14">
        <f t="shared" si="9"/>
        <v>35.169444444444444</v>
      </c>
      <c r="J31" s="14">
        <f t="shared" si="5"/>
        <v>35.409722222222221</v>
      </c>
      <c r="K31" s="14">
        <f t="shared" si="6"/>
        <v>1.0117063492063492</v>
      </c>
      <c r="L31" s="16">
        <f t="shared" si="11"/>
        <v>96.758576548899129</v>
      </c>
      <c r="M31" s="16">
        <f t="shared" si="10"/>
        <v>96.736431131592425</v>
      </c>
      <c r="N31" s="15">
        <f>J31+'[18]Annexure II'!$N$31</f>
        <v>55.832638888888887</v>
      </c>
      <c r="O31" s="14">
        <f t="shared" si="2"/>
        <v>1.595218253968254</v>
      </c>
      <c r="P31" s="16">
        <f t="shared" si="7"/>
        <v>97.418455633619558</v>
      </c>
      <c r="Q31" s="16">
        <f t="shared" si="8"/>
        <v>97.384888108248759</v>
      </c>
      <c r="R31" s="13">
        <v>1431</v>
      </c>
      <c r="S31" s="13">
        <v>5752</v>
      </c>
      <c r="T31" s="16">
        <v>849.83333333333326</v>
      </c>
      <c r="U31" s="44">
        <f t="shared" si="3"/>
        <v>40.885714285714286</v>
      </c>
      <c r="V31" s="44">
        <f t="shared" si="4"/>
        <v>24.280952380952378</v>
      </c>
      <c r="W31" s="1">
        <v>1</v>
      </c>
      <c r="X31" s="66">
        <v>28.828571428571429</v>
      </c>
      <c r="Y31" s="66">
        <v>14.004285714285714</v>
      </c>
    </row>
    <row r="32" spans="1:25" s="2" customFormat="1" ht="53.4" customHeight="1">
      <c r="A32" s="44">
        <v>26</v>
      </c>
      <c r="B32" s="43" t="s">
        <v>54</v>
      </c>
      <c r="C32" s="13">
        <v>7</v>
      </c>
      <c r="D32" s="13">
        <v>7</v>
      </c>
      <c r="E32" s="14">
        <v>0.4381944444444445</v>
      </c>
      <c r="F32" s="14">
        <f>E32+'[18]Annexure II'!$F$32</f>
        <v>0.87638888888888899</v>
      </c>
      <c r="G32" s="15">
        <v>6.5763888888888893</v>
      </c>
      <c r="H32" s="14">
        <v>4.5034722222222223</v>
      </c>
      <c r="I32" s="14">
        <f t="shared" si="9"/>
        <v>11.079861111111111</v>
      </c>
      <c r="J32" s="14">
        <f t="shared" si="5"/>
        <v>11.518055555555556</v>
      </c>
      <c r="K32" s="14">
        <f t="shared" si="6"/>
        <v>1.6454365079365079</v>
      </c>
      <c r="L32" s="16">
        <f t="shared" si="11"/>
        <v>94.89407322068611</v>
      </c>
      <c r="M32" s="16">
        <f t="shared" si="10"/>
        <v>94.692140296979005</v>
      </c>
      <c r="N32" s="15">
        <f>J32+'[18]Annexure II'!$N$32</f>
        <v>17.456250000000001</v>
      </c>
      <c r="O32" s="14">
        <f t="shared" si="2"/>
        <v>2.4937499999999999</v>
      </c>
      <c r="P32" s="16">
        <f t="shared" si="7"/>
        <v>96.11712854540724</v>
      </c>
      <c r="Q32" s="16">
        <f t="shared" si="8"/>
        <v>95.911885245901644</v>
      </c>
      <c r="R32" s="13">
        <v>659</v>
      </c>
      <c r="S32" s="13">
        <v>35208</v>
      </c>
      <c r="T32" s="16">
        <v>276.43333333333334</v>
      </c>
      <c r="U32" s="44">
        <f t="shared" si="3"/>
        <v>94.142857142857139</v>
      </c>
      <c r="V32" s="44">
        <f t="shared" si="4"/>
        <v>39.490476190476194</v>
      </c>
      <c r="W32" s="1">
        <v>1</v>
      </c>
      <c r="X32" s="61">
        <v>94.142857142857139</v>
      </c>
      <c r="Y32" s="61">
        <v>20.359523809523807</v>
      </c>
    </row>
    <row r="33" spans="1:25" s="2" customFormat="1" ht="53.4" customHeight="1">
      <c r="A33" s="13">
        <v>27</v>
      </c>
      <c r="B33" s="43" t="s">
        <v>55</v>
      </c>
      <c r="C33" s="13">
        <v>22</v>
      </c>
      <c r="D33" s="13">
        <v>22</v>
      </c>
      <c r="E33" s="14">
        <v>0.34027777777777779</v>
      </c>
      <c r="F33" s="14">
        <f>E33+'[18]Annexure II'!$F$33</f>
        <v>0.68055555555555558</v>
      </c>
      <c r="G33" s="14">
        <v>10.055555555555555</v>
      </c>
      <c r="H33" s="14">
        <v>3.3034722222222221</v>
      </c>
      <c r="I33" s="14">
        <f t="shared" si="9"/>
        <v>13.359027777777778</v>
      </c>
      <c r="J33" s="14">
        <f t="shared" si="5"/>
        <v>13.699305555555556</v>
      </c>
      <c r="K33" s="14">
        <f t="shared" si="6"/>
        <v>0.62269570707070709</v>
      </c>
      <c r="L33" s="16">
        <f t="shared" si="11"/>
        <v>98.041198273053112</v>
      </c>
      <c r="M33" s="16">
        <f t="shared" si="10"/>
        <v>97.991304170739639</v>
      </c>
      <c r="N33" s="15">
        <f>J33+'[18]Annexure II'!$N$33</f>
        <v>27.398611111111112</v>
      </c>
      <c r="O33" s="14">
        <f t="shared" si="2"/>
        <v>1.2453914141414142</v>
      </c>
      <c r="P33" s="16">
        <f t="shared" si="7"/>
        <v>98.009086769332669</v>
      </c>
      <c r="Q33" s="16">
        <f t="shared" si="8"/>
        <v>97.958374730915708</v>
      </c>
      <c r="R33" s="13">
        <v>1941</v>
      </c>
      <c r="S33" s="13">
        <v>20114</v>
      </c>
      <c r="T33" s="16">
        <v>328.78333333333336</v>
      </c>
      <c r="U33" s="44">
        <f t="shared" si="3"/>
        <v>88.227272727272734</v>
      </c>
      <c r="V33" s="44">
        <f t="shared" si="4"/>
        <v>14.94469696969697</v>
      </c>
      <c r="W33" s="1">
        <v>1</v>
      </c>
      <c r="X33" s="61">
        <v>88.227272727272734</v>
      </c>
      <c r="Y33" s="61">
        <v>14.94469696969697</v>
      </c>
    </row>
    <row r="34" spans="1:25" s="9" customFormat="1" ht="39" customHeight="1">
      <c r="A34" s="117" t="s">
        <v>94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  <c r="W34" s="8"/>
    </row>
    <row r="35" spans="1:25" s="9" customFormat="1" ht="66.599999999999994" customHeight="1">
      <c r="A35" s="120" t="s">
        <v>96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2"/>
      <c r="W35" s="8"/>
    </row>
    <row r="36" spans="1:25" s="9" customFormat="1" ht="48" customHeight="1">
      <c r="A36" s="125" t="s">
        <v>97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7"/>
      <c r="W36" s="8"/>
    </row>
    <row r="37" spans="1:25" s="9" customFormat="1" ht="39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7"/>
      <c r="W37" s="8"/>
    </row>
    <row r="38" spans="1:25" s="2" customFormat="1" ht="53.2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14"/>
      <c r="S38" s="14"/>
      <c r="T38" s="14"/>
      <c r="U38" s="14"/>
      <c r="V38" s="13"/>
    </row>
    <row r="39" spans="1:25" s="2" customFormat="1" ht="25.5" customHeight="1">
      <c r="A39" s="39"/>
      <c r="B39" s="3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4"/>
      <c r="T39" s="14"/>
      <c r="U39" s="14"/>
      <c r="V39" s="13"/>
    </row>
    <row r="40" spans="1:25" s="2" customFormat="1" ht="68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14"/>
      <c r="S40" s="14"/>
      <c r="T40" s="14"/>
      <c r="U40" s="14"/>
      <c r="V40" s="13"/>
    </row>
    <row r="41" spans="1:25" s="4" customFormat="1" ht="56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"/>
      <c r="O41" s="5"/>
      <c r="P41" s="5"/>
      <c r="Q41" s="5"/>
      <c r="R41" s="45"/>
      <c r="S41" s="45"/>
      <c r="T41" s="45"/>
      <c r="U41" s="45"/>
      <c r="V41" s="5"/>
    </row>
    <row r="42" spans="1:25" s="4" customFormat="1" ht="209.25" customHeight="1">
      <c r="A42" s="49"/>
      <c r="B42" s="49"/>
      <c r="C42" s="49"/>
      <c r="D42" s="49"/>
      <c r="E42" s="49"/>
      <c r="F42" s="4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5"/>
      <c r="S42" s="45"/>
      <c r="T42" s="45"/>
      <c r="U42" s="45"/>
      <c r="V42" s="5"/>
    </row>
    <row r="43" spans="1:25" s="9" customFormat="1" ht="39" customHeight="1">
      <c r="A43" s="40"/>
      <c r="B43" s="40"/>
      <c r="C43" s="6"/>
      <c r="D43" s="6"/>
      <c r="E43" s="7"/>
      <c r="F43" s="7"/>
      <c r="G43" s="7"/>
      <c r="H43" s="7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7"/>
      <c r="V43" s="6"/>
    </row>
    <row r="44" spans="1:25" s="12" customFormat="1" ht="3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46"/>
      <c r="S44" s="46"/>
      <c r="T44" s="46"/>
      <c r="U44" s="46"/>
      <c r="V44" s="10"/>
    </row>
    <row r="45" spans="1:25" s="2" customFormat="1" ht="39" customHeight="1">
      <c r="A45" s="13"/>
      <c r="B45" s="13"/>
      <c r="C45" s="13"/>
      <c r="D45" s="13"/>
      <c r="E45" s="14"/>
      <c r="F45" s="14"/>
      <c r="G45" s="15"/>
      <c r="H45" s="14"/>
      <c r="I45" s="14"/>
      <c r="J45" s="14"/>
      <c r="K45" s="14"/>
      <c r="L45" s="16"/>
      <c r="M45" s="16"/>
      <c r="N45" s="14"/>
      <c r="O45" s="14"/>
      <c r="P45" s="16"/>
      <c r="Q45" s="16"/>
      <c r="R45" s="14"/>
      <c r="S45" s="14"/>
      <c r="T45" s="14"/>
      <c r="U45" s="14"/>
      <c r="V45" s="14"/>
      <c r="W45" s="1"/>
    </row>
    <row r="46" spans="1:25" s="2" customFormat="1" ht="39" customHeight="1">
      <c r="A46" s="13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6"/>
      <c r="M46" s="16"/>
      <c r="N46" s="14"/>
      <c r="O46" s="14"/>
      <c r="P46" s="16"/>
      <c r="Q46" s="16"/>
      <c r="R46" s="14"/>
      <c r="S46" s="14"/>
      <c r="T46" s="14"/>
      <c r="U46" s="14"/>
      <c r="V46" s="14"/>
      <c r="W46" s="1"/>
    </row>
    <row r="47" spans="1:25" s="9" customFormat="1" ht="39" customHeight="1">
      <c r="A47" s="40"/>
      <c r="B47" s="40"/>
      <c r="C47" s="6"/>
      <c r="D47" s="6"/>
      <c r="E47" s="7"/>
      <c r="F47" s="7"/>
      <c r="G47" s="7"/>
      <c r="H47" s="7"/>
      <c r="I47" s="7"/>
      <c r="J47" s="7"/>
      <c r="K47" s="7"/>
      <c r="L47" s="17"/>
      <c r="M47" s="17"/>
      <c r="N47" s="7"/>
      <c r="O47" s="7"/>
      <c r="P47" s="17"/>
      <c r="Q47" s="17"/>
      <c r="R47" s="7"/>
      <c r="S47" s="7"/>
      <c r="T47" s="7"/>
      <c r="U47" s="7"/>
      <c r="V47" s="7"/>
      <c r="W47" s="8"/>
    </row>
    <row r="48" spans="1:25" s="9" customFormat="1" ht="39" customHeight="1">
      <c r="A48" s="40"/>
      <c r="B48" s="40"/>
      <c r="C48" s="6"/>
      <c r="D48" s="6"/>
      <c r="E48" s="7"/>
      <c r="F48" s="7"/>
      <c r="G48" s="7"/>
      <c r="H48" s="7"/>
      <c r="I48" s="7"/>
      <c r="J48" s="7"/>
      <c r="K48" s="7"/>
      <c r="L48" s="17"/>
      <c r="M48" s="17"/>
      <c r="N48" s="7"/>
      <c r="O48" s="7"/>
      <c r="P48" s="17"/>
      <c r="Q48" s="17"/>
      <c r="R48" s="7"/>
      <c r="S48" s="7"/>
      <c r="T48" s="7"/>
      <c r="U48" s="7"/>
      <c r="V48" s="7"/>
      <c r="W48" s="8"/>
    </row>
    <row r="49" spans="1:23" s="9" customFormat="1" ht="39" customHeight="1">
      <c r="A49" s="6"/>
      <c r="B49" s="6"/>
      <c r="C49" s="13"/>
      <c r="D49" s="13"/>
      <c r="E49" s="14"/>
      <c r="F49" s="14"/>
      <c r="G49" s="14"/>
      <c r="H49" s="14"/>
      <c r="I49" s="14"/>
      <c r="J49" s="14"/>
      <c r="K49" s="14"/>
      <c r="L49" s="16"/>
      <c r="M49" s="16"/>
      <c r="N49" s="14"/>
      <c r="O49" s="14"/>
      <c r="P49" s="16"/>
      <c r="Q49" s="16"/>
      <c r="R49" s="7"/>
      <c r="S49" s="7"/>
      <c r="T49" s="7"/>
      <c r="U49" s="7"/>
      <c r="V49" s="7"/>
      <c r="W49" s="8"/>
    </row>
    <row r="50" spans="1:23" s="9" customFormat="1" ht="39" customHeight="1">
      <c r="A50" s="40"/>
      <c r="B50" s="40"/>
      <c r="C50" s="6"/>
      <c r="D50" s="6"/>
      <c r="E50" s="7"/>
      <c r="F50" s="7"/>
      <c r="G50" s="7"/>
      <c r="H50" s="7"/>
      <c r="I50" s="7"/>
      <c r="J50" s="7"/>
      <c r="K50" s="7"/>
      <c r="L50" s="17"/>
      <c r="M50" s="17"/>
      <c r="N50" s="7"/>
      <c r="O50" s="7"/>
      <c r="P50" s="17"/>
      <c r="Q50" s="17"/>
      <c r="R50" s="7"/>
      <c r="S50" s="7"/>
      <c r="T50" s="7"/>
      <c r="U50" s="7"/>
      <c r="V50" s="7"/>
      <c r="W50" s="8"/>
    </row>
    <row r="51" spans="1:23" s="2" customFormat="1" ht="53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1"/>
      <c r="S51" s="1"/>
      <c r="T51" s="1"/>
      <c r="U51" s="1"/>
    </row>
    <row r="52" spans="1:23" s="2" customFormat="1" ht="25.5" customHeight="1">
      <c r="A52" s="21"/>
      <c r="B52" s="21"/>
      <c r="R52" s="1"/>
      <c r="S52" s="1"/>
      <c r="T52" s="1"/>
      <c r="U52" s="1"/>
    </row>
    <row r="53" spans="1:23" s="2" customFormat="1" ht="68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"/>
      <c r="S53" s="1"/>
      <c r="T53" s="1"/>
      <c r="U53" s="1"/>
    </row>
    <row r="54" spans="1:23" s="4" customFormat="1" ht="56.25" customHeight="1">
      <c r="A54" s="22"/>
      <c r="B54" s="22"/>
      <c r="C54" s="22"/>
      <c r="D54" s="22"/>
      <c r="E54" s="22"/>
      <c r="F54" s="22"/>
      <c r="G54" s="23"/>
      <c r="H54" s="24"/>
      <c r="I54" s="25"/>
      <c r="J54" s="23"/>
      <c r="K54" s="24"/>
      <c r="L54" s="24"/>
      <c r="M54" s="25"/>
      <c r="N54" s="5"/>
      <c r="O54" s="5"/>
      <c r="P54" s="5"/>
      <c r="Q54" s="5"/>
      <c r="R54" s="3"/>
      <c r="S54" s="3"/>
      <c r="T54" s="3"/>
      <c r="U54" s="3"/>
    </row>
    <row r="55" spans="1:23" s="4" customFormat="1" ht="209.25" customHeight="1">
      <c r="A55" s="26"/>
      <c r="B55" s="26"/>
      <c r="C55" s="26"/>
      <c r="D55" s="26"/>
      <c r="E55" s="26"/>
      <c r="F55" s="2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"/>
      <c r="S55" s="3"/>
      <c r="T55" s="3"/>
      <c r="U55" s="3"/>
    </row>
    <row r="56" spans="1:23" s="9" customFormat="1" ht="39" customHeight="1">
      <c r="A56" s="100"/>
      <c r="B56" s="100"/>
      <c r="C56" s="6"/>
      <c r="D56" s="6"/>
      <c r="E56" s="7"/>
      <c r="F56" s="7"/>
      <c r="G56" s="7"/>
      <c r="H56" s="7"/>
      <c r="I56" s="6"/>
      <c r="J56" s="6"/>
      <c r="K56" s="6"/>
      <c r="L56" s="6"/>
      <c r="M56" s="6"/>
      <c r="N56" s="6"/>
      <c r="O56" s="6"/>
      <c r="P56" s="6"/>
      <c r="Q56" s="6"/>
      <c r="R56" s="8"/>
      <c r="S56" s="8"/>
      <c r="T56" s="8"/>
      <c r="U56" s="8"/>
    </row>
    <row r="57" spans="1:23" s="2" customFormat="1" ht="39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"/>
      <c r="S57" s="1"/>
      <c r="T57" s="1"/>
      <c r="U57" s="1"/>
    </row>
    <row r="58" spans="1:23" s="2" customFormat="1" ht="39" customHeight="1">
      <c r="A58" s="13"/>
      <c r="B58" s="13"/>
      <c r="C58" s="13"/>
      <c r="D58" s="13"/>
      <c r="E58" s="14"/>
      <c r="F58" s="14"/>
      <c r="G58" s="15"/>
      <c r="H58" s="14"/>
      <c r="I58" s="14"/>
      <c r="J58" s="14"/>
      <c r="K58" s="14"/>
      <c r="L58" s="16"/>
      <c r="M58" s="16"/>
      <c r="N58" s="14"/>
      <c r="O58" s="14"/>
      <c r="P58" s="16"/>
      <c r="Q58" s="16"/>
      <c r="R58" s="1"/>
      <c r="S58" s="1"/>
      <c r="T58" s="1"/>
      <c r="U58" s="1"/>
      <c r="V58" s="1"/>
      <c r="W58" s="1"/>
    </row>
    <row r="59" spans="1:23" s="2" customFormat="1" ht="39" customHeight="1">
      <c r="A59" s="13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6"/>
      <c r="M59" s="16"/>
      <c r="N59" s="14"/>
      <c r="O59" s="14"/>
      <c r="P59" s="16"/>
      <c r="Q59" s="16"/>
      <c r="R59" s="1"/>
      <c r="S59" s="1"/>
      <c r="T59" s="1"/>
      <c r="U59" s="1"/>
      <c r="V59" s="1"/>
      <c r="W59" s="1"/>
    </row>
    <row r="60" spans="1:23" s="9" customFormat="1" ht="39" customHeight="1">
      <c r="A60" s="100"/>
      <c r="B60" s="100"/>
      <c r="C60" s="6"/>
      <c r="D60" s="6"/>
      <c r="E60" s="7"/>
      <c r="F60" s="7"/>
      <c r="G60" s="7"/>
      <c r="H60" s="7"/>
      <c r="I60" s="7"/>
      <c r="J60" s="7"/>
      <c r="K60" s="7"/>
      <c r="L60" s="17"/>
      <c r="M60" s="17"/>
      <c r="N60" s="7"/>
      <c r="O60" s="7"/>
      <c r="P60" s="17"/>
      <c r="Q60" s="17"/>
      <c r="R60" s="8"/>
      <c r="S60" s="8"/>
      <c r="T60" s="8"/>
      <c r="U60" s="8"/>
      <c r="V60" s="8"/>
      <c r="W60" s="8"/>
    </row>
    <row r="61" spans="1:23" s="9" customFormat="1" ht="39" customHeight="1">
      <c r="A61" s="100"/>
      <c r="B61" s="100"/>
      <c r="C61" s="6"/>
      <c r="D61" s="6"/>
      <c r="E61" s="7"/>
      <c r="F61" s="7"/>
      <c r="G61" s="7"/>
      <c r="H61" s="7"/>
      <c r="I61" s="7"/>
      <c r="J61" s="7"/>
      <c r="K61" s="7"/>
      <c r="L61" s="17"/>
      <c r="M61" s="17"/>
      <c r="N61" s="7"/>
      <c r="O61" s="7"/>
      <c r="P61" s="17"/>
      <c r="Q61" s="17"/>
      <c r="R61" s="8"/>
      <c r="S61" s="8"/>
      <c r="T61" s="8"/>
      <c r="U61" s="8"/>
      <c r="V61" s="8"/>
      <c r="W61" s="8"/>
    </row>
    <row r="62" spans="1:23" s="9" customFormat="1" ht="39" customHeight="1">
      <c r="A62" s="6"/>
      <c r="B62" s="6"/>
      <c r="C62" s="13"/>
      <c r="D62" s="13"/>
      <c r="E62" s="14"/>
      <c r="F62" s="14"/>
      <c r="G62" s="14"/>
      <c r="H62" s="14"/>
      <c r="I62" s="14"/>
      <c r="J62" s="14"/>
      <c r="K62" s="14"/>
      <c r="L62" s="16"/>
      <c r="M62" s="16"/>
      <c r="N62" s="14"/>
      <c r="O62" s="14"/>
      <c r="P62" s="16"/>
      <c r="Q62" s="16"/>
      <c r="R62" s="8"/>
      <c r="S62" s="8"/>
      <c r="T62" s="8"/>
      <c r="U62" s="8"/>
      <c r="V62" s="8"/>
      <c r="W62" s="8"/>
    </row>
    <row r="63" spans="1:23" s="9" customFormat="1" ht="39" customHeight="1">
      <c r="A63" s="100"/>
      <c r="B63" s="100"/>
      <c r="C63" s="6"/>
      <c r="D63" s="6"/>
      <c r="E63" s="7"/>
      <c r="F63" s="7"/>
      <c r="G63" s="7"/>
      <c r="H63" s="7"/>
      <c r="I63" s="7"/>
      <c r="J63" s="7"/>
      <c r="K63" s="7"/>
      <c r="L63" s="17"/>
      <c r="M63" s="17"/>
      <c r="N63" s="7"/>
      <c r="O63" s="7"/>
      <c r="P63" s="17"/>
      <c r="Q63" s="17"/>
      <c r="R63" s="8"/>
      <c r="S63" s="8"/>
      <c r="T63" s="8"/>
      <c r="U63" s="8"/>
      <c r="V63" s="8"/>
      <c r="W63" s="8"/>
    </row>
    <row r="64" spans="1:23" s="2" customFormat="1" ht="53.2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1"/>
      <c r="S64" s="1"/>
      <c r="T64" s="1"/>
      <c r="U64" s="1"/>
    </row>
    <row r="65" spans="1:23" s="2" customFormat="1" ht="25.5" customHeight="1">
      <c r="A65" s="101"/>
      <c r="B65" s="101"/>
      <c r="R65" s="1"/>
      <c r="S65" s="1"/>
      <c r="T65" s="1"/>
      <c r="U65" s="1"/>
    </row>
    <row r="66" spans="1:23" s="2" customFormat="1" ht="68.2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1"/>
      <c r="S66" s="1"/>
      <c r="T66" s="1"/>
      <c r="U66" s="1"/>
    </row>
    <row r="67" spans="1:23" s="4" customFormat="1" ht="56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5"/>
      <c r="O67" s="5"/>
      <c r="P67" s="5"/>
      <c r="Q67" s="5"/>
      <c r="R67" s="3"/>
      <c r="S67" s="3"/>
      <c r="T67" s="3"/>
      <c r="U67" s="3"/>
    </row>
    <row r="68" spans="1:23" s="4" customFormat="1" ht="209.25" customHeight="1">
      <c r="A68" s="102"/>
      <c r="B68" s="102"/>
      <c r="C68" s="102"/>
      <c r="D68" s="102"/>
      <c r="E68" s="102"/>
      <c r="F68" s="102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3"/>
      <c r="S68" s="3"/>
      <c r="T68" s="3"/>
      <c r="U68" s="3"/>
    </row>
    <row r="69" spans="1:23" s="9" customFormat="1" ht="39" customHeight="1">
      <c r="A69" s="100"/>
      <c r="B69" s="100"/>
      <c r="C69" s="6"/>
      <c r="D69" s="6"/>
      <c r="E69" s="7"/>
      <c r="F69" s="7"/>
      <c r="G69" s="7"/>
      <c r="H69" s="7"/>
      <c r="I69" s="6"/>
      <c r="J69" s="6"/>
      <c r="K69" s="6"/>
      <c r="L69" s="6"/>
      <c r="M69" s="6"/>
      <c r="N69" s="6"/>
      <c r="O69" s="6"/>
      <c r="P69" s="6"/>
      <c r="Q69" s="6"/>
      <c r="R69" s="8"/>
      <c r="S69" s="8"/>
      <c r="T69" s="8"/>
      <c r="U69" s="8"/>
    </row>
    <row r="70" spans="1:23" s="2" customFormat="1" ht="39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"/>
      <c r="S70" s="1"/>
      <c r="T70" s="1"/>
      <c r="U70" s="1"/>
    </row>
    <row r="71" spans="1:23" s="2" customFormat="1" ht="39" customHeight="1">
      <c r="A71" s="13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6"/>
      <c r="M71" s="16"/>
      <c r="N71" s="14"/>
      <c r="O71" s="14"/>
      <c r="P71" s="16"/>
      <c r="Q71" s="16"/>
      <c r="R71" s="1"/>
      <c r="S71" s="1"/>
      <c r="T71" s="1"/>
      <c r="U71" s="1"/>
      <c r="V71" s="1"/>
      <c r="W71" s="1"/>
    </row>
    <row r="72" spans="1:23" s="2" customFormat="1" ht="39" customHeight="1">
      <c r="A72" s="13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6"/>
      <c r="M72" s="16"/>
      <c r="N72" s="14"/>
      <c r="O72" s="14"/>
      <c r="P72" s="16"/>
      <c r="Q72" s="16"/>
      <c r="R72" s="1"/>
      <c r="S72" s="1"/>
      <c r="T72" s="1"/>
      <c r="U72" s="1"/>
      <c r="V72" s="1"/>
      <c r="W72" s="1"/>
    </row>
    <row r="73" spans="1:23" s="9" customFormat="1" ht="39" customHeight="1">
      <c r="A73" s="100"/>
      <c r="B73" s="100"/>
      <c r="C73" s="6"/>
      <c r="D73" s="6"/>
      <c r="E73" s="7"/>
      <c r="F73" s="7"/>
      <c r="G73" s="7"/>
      <c r="H73" s="7"/>
      <c r="I73" s="7"/>
      <c r="J73" s="7"/>
      <c r="K73" s="7"/>
      <c r="L73" s="17"/>
      <c r="M73" s="17"/>
      <c r="N73" s="7"/>
      <c r="O73" s="7"/>
      <c r="P73" s="17"/>
      <c r="Q73" s="17"/>
      <c r="R73" s="8"/>
      <c r="S73" s="8"/>
      <c r="T73" s="8"/>
      <c r="U73" s="8"/>
      <c r="V73" s="8"/>
      <c r="W73" s="8"/>
    </row>
    <row r="74" spans="1:23" s="9" customFormat="1" ht="39" customHeight="1">
      <c r="A74" s="100"/>
      <c r="B74" s="100"/>
      <c r="C74" s="6"/>
      <c r="D74" s="6"/>
      <c r="E74" s="7"/>
      <c r="F74" s="7"/>
      <c r="G74" s="7"/>
      <c r="H74" s="7"/>
      <c r="I74" s="7"/>
      <c r="J74" s="7"/>
      <c r="K74" s="7"/>
      <c r="L74" s="17"/>
      <c r="M74" s="17"/>
      <c r="N74" s="7"/>
      <c r="O74" s="7"/>
      <c r="P74" s="17"/>
      <c r="Q74" s="17"/>
      <c r="R74" s="8"/>
      <c r="S74" s="8"/>
      <c r="T74" s="8"/>
      <c r="U74" s="8"/>
      <c r="V74" s="8"/>
      <c r="W74" s="8"/>
    </row>
    <row r="75" spans="1:23" s="9" customFormat="1" ht="39" customHeight="1">
      <c r="A75" s="6"/>
      <c r="B75" s="6"/>
      <c r="C75" s="13"/>
      <c r="D75" s="13"/>
      <c r="E75" s="14"/>
      <c r="F75" s="14"/>
      <c r="G75" s="14"/>
      <c r="H75" s="14"/>
      <c r="I75" s="14"/>
      <c r="J75" s="14"/>
      <c r="K75" s="14"/>
      <c r="L75" s="16"/>
      <c r="M75" s="16"/>
      <c r="N75" s="14"/>
      <c r="O75" s="14"/>
      <c r="P75" s="16"/>
      <c r="Q75" s="16"/>
      <c r="R75" s="8"/>
      <c r="S75" s="8"/>
      <c r="T75" s="8"/>
      <c r="U75" s="8"/>
      <c r="V75" s="8"/>
      <c r="W75" s="8"/>
    </row>
    <row r="76" spans="1:23" s="9" customFormat="1" ht="39" customHeight="1">
      <c r="A76" s="100"/>
      <c r="B76" s="100"/>
      <c r="C76" s="6"/>
      <c r="D76" s="6"/>
      <c r="E76" s="7"/>
      <c r="F76" s="7"/>
      <c r="G76" s="7"/>
      <c r="H76" s="7"/>
      <c r="I76" s="7"/>
      <c r="J76" s="7"/>
      <c r="K76" s="7"/>
      <c r="L76" s="17"/>
      <c r="M76" s="17"/>
      <c r="N76" s="7"/>
      <c r="O76" s="7"/>
      <c r="P76" s="17"/>
      <c r="Q76" s="17"/>
      <c r="R76" s="8"/>
      <c r="S76" s="8"/>
      <c r="T76" s="8"/>
      <c r="U76" s="8"/>
      <c r="V76" s="8"/>
      <c r="W76" s="8"/>
    </row>
    <row r="77" spans="1:23" s="2" customFormat="1" ht="53.25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1"/>
      <c r="S77" s="1"/>
      <c r="T77" s="1"/>
      <c r="U77" s="1"/>
      <c r="V77" s="1"/>
      <c r="W77" s="1"/>
    </row>
    <row r="78" spans="1:23" s="2" customFormat="1" ht="25.5" customHeight="1">
      <c r="A78" s="101"/>
      <c r="B78" s="101"/>
      <c r="R78" s="1"/>
      <c r="S78" s="1"/>
      <c r="T78" s="1"/>
      <c r="U78" s="1"/>
    </row>
    <row r="79" spans="1:23" s="2" customFormat="1" ht="34.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1"/>
      <c r="S79" s="1"/>
      <c r="T79" s="1"/>
      <c r="U79" s="1"/>
    </row>
    <row r="80" spans="1:23" s="4" customFormat="1" ht="56.2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5"/>
      <c r="O80" s="5"/>
      <c r="P80" s="5"/>
      <c r="Q80" s="5"/>
      <c r="R80" s="3"/>
      <c r="S80" s="3"/>
      <c r="T80" s="3"/>
      <c r="U80" s="3"/>
    </row>
    <row r="81" spans="1:21" s="4" customFormat="1" ht="272.25" customHeight="1">
      <c r="A81" s="102"/>
      <c r="B81" s="102"/>
      <c r="C81" s="102"/>
      <c r="D81" s="102"/>
      <c r="E81" s="102"/>
      <c r="F81" s="102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3"/>
      <c r="S81" s="3"/>
      <c r="T81" s="3"/>
      <c r="U81" s="3"/>
    </row>
    <row r="82" spans="1:21" s="9" customFormat="1" ht="39" customHeight="1">
      <c r="A82" s="100"/>
      <c r="B82" s="100"/>
      <c r="C82" s="6"/>
      <c r="D82" s="6"/>
      <c r="E82" s="7"/>
      <c r="F82" s="7"/>
      <c r="G82" s="7"/>
      <c r="H82" s="7"/>
      <c r="I82" s="6"/>
      <c r="J82" s="6"/>
      <c r="K82" s="6"/>
      <c r="L82" s="6"/>
      <c r="M82" s="6"/>
      <c r="N82" s="6"/>
      <c r="O82" s="6"/>
      <c r="P82" s="6"/>
      <c r="Q82" s="6"/>
      <c r="R82" s="8"/>
      <c r="S82" s="8"/>
      <c r="T82" s="8"/>
      <c r="U82" s="8"/>
    </row>
    <row r="83" spans="1:21" s="2" customFormat="1" ht="39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"/>
      <c r="S83" s="1"/>
      <c r="T83" s="1"/>
      <c r="U83" s="1"/>
    </row>
    <row r="84" spans="1:21" s="2" customFormat="1" ht="39" customHeight="1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6"/>
      <c r="M84" s="16"/>
      <c r="N84" s="14"/>
      <c r="O84" s="14"/>
      <c r="P84" s="16"/>
      <c r="Q84" s="16"/>
      <c r="R84" s="1"/>
      <c r="S84" s="1"/>
      <c r="T84" s="1"/>
      <c r="U84" s="1"/>
    </row>
    <row r="85" spans="1:21" s="2" customFormat="1" ht="39" customHeight="1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6"/>
      <c r="M85" s="16"/>
      <c r="N85" s="14"/>
      <c r="O85" s="14"/>
      <c r="P85" s="16"/>
      <c r="Q85" s="16"/>
      <c r="R85" s="1"/>
      <c r="S85" s="1"/>
      <c r="T85" s="1"/>
      <c r="U85" s="1"/>
    </row>
    <row r="86" spans="1:21" s="9" customFormat="1" ht="39" customHeight="1">
      <c r="A86" s="100"/>
      <c r="B86" s="100"/>
      <c r="C86" s="6"/>
      <c r="D86" s="6"/>
      <c r="E86" s="7"/>
      <c r="F86" s="7"/>
      <c r="G86" s="7"/>
      <c r="H86" s="7"/>
      <c r="I86" s="7"/>
      <c r="J86" s="7"/>
      <c r="K86" s="7"/>
      <c r="L86" s="17"/>
      <c r="M86" s="17"/>
      <c r="N86" s="7"/>
      <c r="O86" s="7"/>
      <c r="P86" s="17"/>
      <c r="Q86" s="17"/>
      <c r="R86" s="8"/>
      <c r="S86" s="8"/>
      <c r="T86" s="8"/>
      <c r="U86" s="8"/>
    </row>
    <row r="87" spans="1:21" s="9" customFormat="1" ht="39" customHeight="1">
      <c r="A87" s="100"/>
      <c r="B87" s="100"/>
      <c r="C87" s="6"/>
      <c r="D87" s="6"/>
      <c r="E87" s="7"/>
      <c r="F87" s="7"/>
      <c r="G87" s="7"/>
      <c r="H87" s="7"/>
      <c r="I87" s="7"/>
      <c r="J87" s="7"/>
      <c r="K87" s="7"/>
      <c r="L87" s="17"/>
      <c r="M87" s="17"/>
      <c r="N87" s="7"/>
      <c r="O87" s="7"/>
      <c r="P87" s="17"/>
      <c r="Q87" s="17"/>
      <c r="R87" s="8"/>
      <c r="S87" s="8"/>
      <c r="T87" s="8"/>
      <c r="U87" s="8"/>
    </row>
    <row r="88" spans="1:21" s="9" customFormat="1" ht="39" customHeight="1">
      <c r="A88" s="6"/>
      <c r="B88" s="6"/>
      <c r="C88" s="6"/>
      <c r="D88" s="6"/>
      <c r="E88" s="7"/>
      <c r="F88" s="7"/>
      <c r="G88" s="7"/>
      <c r="H88" s="7"/>
      <c r="I88" s="7"/>
      <c r="J88" s="7"/>
      <c r="K88" s="7"/>
      <c r="L88" s="17"/>
      <c r="M88" s="17"/>
      <c r="N88" s="7"/>
      <c r="O88" s="7"/>
      <c r="P88" s="17"/>
      <c r="Q88" s="17"/>
      <c r="R88" s="8"/>
      <c r="S88" s="8"/>
      <c r="T88" s="8"/>
      <c r="U88" s="8"/>
    </row>
    <row r="89" spans="1:21" s="9" customFormat="1" ht="39" customHeight="1">
      <c r="A89" s="100"/>
      <c r="B89" s="100"/>
      <c r="C89" s="6"/>
      <c r="D89" s="6"/>
      <c r="E89" s="7"/>
      <c r="F89" s="7"/>
      <c r="G89" s="7"/>
      <c r="H89" s="7"/>
      <c r="I89" s="7"/>
      <c r="J89" s="7"/>
      <c r="K89" s="7"/>
      <c r="L89" s="17"/>
      <c r="M89" s="17"/>
      <c r="N89" s="7"/>
      <c r="O89" s="7"/>
      <c r="P89" s="17"/>
      <c r="Q89" s="17"/>
      <c r="R89" s="8"/>
      <c r="S89" s="8"/>
      <c r="T89" s="8"/>
      <c r="U89" s="8"/>
    </row>
    <row r="90" spans="1:21" s="2" customFormat="1" ht="53.2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1"/>
      <c r="S90" s="1"/>
      <c r="T90" s="1"/>
      <c r="U90" s="1"/>
    </row>
    <row r="91" spans="1:21" s="2" customFormat="1" ht="25.5" customHeight="1">
      <c r="A91" s="101"/>
      <c r="B91" s="101"/>
      <c r="R91" s="1"/>
      <c r="S91" s="1"/>
      <c r="T91" s="1"/>
      <c r="U91" s="1"/>
    </row>
    <row r="92" spans="1:21" s="2" customFormat="1" ht="34.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1"/>
      <c r="S92" s="1"/>
      <c r="T92" s="1"/>
      <c r="U92" s="1"/>
    </row>
    <row r="93" spans="1:21" s="4" customFormat="1" ht="56.2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5"/>
      <c r="O93" s="5"/>
      <c r="P93" s="5"/>
      <c r="Q93" s="5"/>
      <c r="R93" s="3"/>
      <c r="S93" s="3"/>
      <c r="T93" s="3"/>
      <c r="U93" s="3"/>
    </row>
    <row r="94" spans="1:21" s="4" customFormat="1" ht="272.25" customHeight="1">
      <c r="A94" s="102"/>
      <c r="B94" s="102"/>
      <c r="C94" s="102"/>
      <c r="D94" s="102"/>
      <c r="E94" s="102"/>
      <c r="F94" s="10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3"/>
      <c r="S94" s="3"/>
      <c r="T94" s="3"/>
      <c r="U94" s="3"/>
    </row>
    <row r="95" spans="1:21" s="9" customFormat="1" ht="38.25" customHeight="1">
      <c r="A95" s="100"/>
      <c r="B95" s="100"/>
      <c r="C95" s="6"/>
      <c r="D95" s="6"/>
      <c r="E95" s="7"/>
      <c r="F95" s="7"/>
      <c r="G95" s="7"/>
      <c r="H95" s="7"/>
      <c r="I95" s="6"/>
      <c r="J95" s="6"/>
      <c r="K95" s="6"/>
      <c r="L95" s="6"/>
      <c r="M95" s="6"/>
      <c r="N95" s="6"/>
      <c r="O95" s="6"/>
      <c r="P95" s="6"/>
      <c r="Q95" s="6"/>
      <c r="R95" s="8"/>
      <c r="S95" s="8"/>
      <c r="T95" s="8"/>
      <c r="U95" s="8"/>
    </row>
    <row r="96" spans="1:21" s="2" customFormat="1" ht="38.2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"/>
      <c r="S96" s="1"/>
      <c r="T96" s="1"/>
      <c r="U96" s="1"/>
    </row>
    <row r="97" spans="1:21" s="2" customFormat="1" ht="38.25" customHeight="1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6"/>
      <c r="M97" s="16"/>
      <c r="N97" s="14"/>
      <c r="O97" s="14"/>
      <c r="P97" s="16"/>
      <c r="Q97" s="16"/>
      <c r="R97" s="1"/>
      <c r="S97" s="1"/>
      <c r="T97" s="1"/>
      <c r="U97" s="1"/>
    </row>
    <row r="98" spans="1:21" s="2" customFormat="1" ht="38.25" customHeight="1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6"/>
      <c r="M98" s="16"/>
      <c r="N98" s="14"/>
      <c r="O98" s="14"/>
      <c r="P98" s="16"/>
      <c r="Q98" s="16"/>
      <c r="R98" s="1"/>
      <c r="S98" s="1"/>
      <c r="T98" s="1"/>
      <c r="U98" s="1"/>
    </row>
    <row r="99" spans="1:21" s="9" customFormat="1" ht="38.25" customHeight="1">
      <c r="A99" s="100"/>
      <c r="B99" s="100"/>
      <c r="C99" s="6"/>
      <c r="D99" s="6"/>
      <c r="E99" s="7"/>
      <c r="F99" s="7"/>
      <c r="G99" s="7"/>
      <c r="H99" s="7"/>
      <c r="I99" s="7"/>
      <c r="J99" s="7"/>
      <c r="K99" s="7"/>
      <c r="L99" s="17"/>
      <c r="M99" s="17"/>
      <c r="N99" s="7"/>
      <c r="O99" s="7"/>
      <c r="P99" s="17"/>
      <c r="Q99" s="17"/>
      <c r="R99" s="8"/>
      <c r="S99" s="8"/>
      <c r="T99" s="8"/>
      <c r="U99" s="8"/>
    </row>
    <row r="100" spans="1:21" s="9" customFormat="1" ht="38.25" customHeight="1">
      <c r="A100" s="100"/>
      <c r="B100" s="100"/>
      <c r="C100" s="6"/>
      <c r="D100" s="6"/>
      <c r="E100" s="7"/>
      <c r="F100" s="7"/>
      <c r="G100" s="7"/>
      <c r="H100" s="7"/>
      <c r="I100" s="7"/>
      <c r="J100" s="7"/>
      <c r="K100" s="7"/>
      <c r="L100" s="17"/>
      <c r="M100" s="17"/>
      <c r="N100" s="7"/>
      <c r="O100" s="7"/>
      <c r="P100" s="17"/>
      <c r="Q100" s="17"/>
      <c r="R100" s="8"/>
      <c r="S100" s="8"/>
      <c r="T100" s="8"/>
      <c r="U100" s="8"/>
    </row>
    <row r="101" spans="1:21" s="9" customFormat="1" ht="38.25" customHeight="1">
      <c r="A101" s="6"/>
      <c r="B101" s="6"/>
      <c r="C101" s="6"/>
      <c r="D101" s="6"/>
      <c r="E101" s="7"/>
      <c r="F101" s="7"/>
      <c r="G101" s="7"/>
      <c r="H101" s="7"/>
      <c r="I101" s="7"/>
      <c r="J101" s="7"/>
      <c r="K101" s="7"/>
      <c r="L101" s="17"/>
      <c r="M101" s="17"/>
      <c r="N101" s="7"/>
      <c r="O101" s="7"/>
      <c r="P101" s="17"/>
      <c r="Q101" s="17"/>
      <c r="R101" s="8"/>
      <c r="S101" s="8"/>
      <c r="T101" s="8"/>
      <c r="U101" s="8"/>
    </row>
    <row r="102" spans="1:21" s="9" customFormat="1" ht="38.25" customHeight="1">
      <c r="A102" s="100"/>
      <c r="B102" s="100"/>
      <c r="C102" s="6"/>
      <c r="D102" s="6"/>
      <c r="E102" s="7"/>
      <c r="F102" s="7"/>
      <c r="G102" s="7"/>
      <c r="H102" s="7"/>
      <c r="I102" s="7"/>
      <c r="J102" s="7"/>
      <c r="K102" s="7"/>
      <c r="L102" s="17"/>
      <c r="M102" s="17"/>
      <c r="N102" s="7"/>
      <c r="O102" s="7"/>
      <c r="P102" s="17"/>
      <c r="Q102" s="17"/>
      <c r="R102" s="8"/>
      <c r="S102" s="8"/>
      <c r="T102" s="8"/>
      <c r="U102" s="8"/>
    </row>
    <row r="103" spans="1:21" ht="22.5" customHeight="1"/>
    <row r="104" spans="1:21" ht="45" customHeight="1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</row>
    <row r="105" spans="1:21" ht="28.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</row>
    <row r="106" spans="1:21" ht="42.7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</row>
    <row r="107" spans="1:21" s="2" customFormat="1" ht="53.2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1"/>
      <c r="S107" s="1"/>
      <c r="T107" s="1"/>
      <c r="U107" s="1"/>
    </row>
    <row r="108" spans="1:21" s="2" customFormat="1" ht="25.5" customHeight="1">
      <c r="A108" s="101"/>
      <c r="B108" s="101"/>
      <c r="R108" s="1"/>
      <c r="S108" s="1"/>
      <c r="T108" s="1"/>
      <c r="U108" s="1"/>
    </row>
    <row r="109" spans="1:21" s="2" customFormat="1" ht="34.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1"/>
      <c r="S109" s="1"/>
      <c r="T109" s="1"/>
      <c r="U109" s="1"/>
    </row>
    <row r="110" spans="1:21" s="4" customFormat="1" ht="56.2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5"/>
      <c r="O110" s="5"/>
      <c r="P110" s="5"/>
      <c r="Q110" s="5"/>
      <c r="R110" s="3"/>
      <c r="S110" s="3"/>
      <c r="T110" s="3"/>
      <c r="U110" s="3"/>
    </row>
    <row r="111" spans="1:21" s="4" customFormat="1" ht="272.25" customHeight="1">
      <c r="A111" s="102"/>
      <c r="B111" s="102"/>
      <c r="C111" s="102"/>
      <c r="D111" s="102"/>
      <c r="E111" s="102"/>
      <c r="F111" s="10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3"/>
      <c r="S111" s="3"/>
      <c r="T111" s="3"/>
      <c r="U111" s="3"/>
    </row>
    <row r="112" spans="1:21" s="9" customFormat="1" ht="38.25" customHeight="1">
      <c r="A112" s="100"/>
      <c r="B112" s="100"/>
      <c r="C112" s="6"/>
      <c r="D112" s="6"/>
      <c r="E112" s="7"/>
      <c r="F112" s="7"/>
      <c r="G112" s="7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8"/>
      <c r="S112" s="8"/>
      <c r="T112" s="8"/>
      <c r="U112" s="8"/>
    </row>
    <row r="113" spans="1:21" s="2" customFormat="1" ht="38.2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"/>
      <c r="S113" s="1"/>
      <c r="T113" s="1"/>
      <c r="U113" s="1"/>
    </row>
    <row r="114" spans="1:21" s="2" customFormat="1" ht="38.25" customHeight="1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6"/>
      <c r="M114" s="16"/>
      <c r="N114" s="14"/>
      <c r="O114" s="14"/>
      <c r="P114" s="16"/>
      <c r="Q114" s="16"/>
      <c r="R114" s="1"/>
      <c r="S114" s="1"/>
      <c r="T114" s="1"/>
      <c r="U114" s="1"/>
    </row>
    <row r="115" spans="1:21" s="2" customFormat="1" ht="38.25" customHeight="1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6"/>
      <c r="M115" s="16"/>
      <c r="N115" s="14"/>
      <c r="O115" s="14"/>
      <c r="P115" s="16"/>
      <c r="Q115" s="16"/>
      <c r="R115" s="1"/>
      <c r="S115" s="1"/>
      <c r="T115" s="1"/>
      <c r="U115" s="1"/>
    </row>
    <row r="116" spans="1:21" s="9" customFormat="1" ht="38.25" customHeight="1">
      <c r="A116" s="100"/>
      <c r="B116" s="100"/>
      <c r="C116" s="6"/>
      <c r="D116" s="6"/>
      <c r="E116" s="7"/>
      <c r="F116" s="7"/>
      <c r="G116" s="7"/>
      <c r="H116" s="7"/>
      <c r="I116" s="7"/>
      <c r="J116" s="7"/>
      <c r="K116" s="7"/>
      <c r="L116" s="17"/>
      <c r="M116" s="17"/>
      <c r="N116" s="7"/>
      <c r="O116" s="7"/>
      <c r="P116" s="17"/>
      <c r="Q116" s="17"/>
      <c r="R116" s="8"/>
      <c r="S116" s="8"/>
      <c r="T116" s="8"/>
      <c r="U116" s="8"/>
    </row>
    <row r="117" spans="1:21" s="9" customFormat="1" ht="38.25" customHeight="1">
      <c r="A117" s="100"/>
      <c r="B117" s="100"/>
      <c r="C117" s="6"/>
      <c r="D117" s="6"/>
      <c r="E117" s="7"/>
      <c r="F117" s="7"/>
      <c r="G117" s="7"/>
      <c r="H117" s="7"/>
      <c r="I117" s="7"/>
      <c r="J117" s="7"/>
      <c r="K117" s="7"/>
      <c r="L117" s="17"/>
      <c r="M117" s="17"/>
      <c r="N117" s="7"/>
      <c r="O117" s="7"/>
      <c r="P117" s="17"/>
      <c r="Q117" s="17"/>
      <c r="R117" s="8"/>
      <c r="S117" s="8"/>
      <c r="T117" s="8"/>
      <c r="U117" s="8"/>
    </row>
    <row r="118" spans="1:21" s="9" customFormat="1" ht="38.25" customHeight="1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17"/>
      <c r="M118" s="17"/>
      <c r="N118" s="7"/>
      <c r="O118" s="7"/>
      <c r="P118" s="17"/>
      <c r="Q118" s="17"/>
      <c r="R118" s="8"/>
      <c r="S118" s="8"/>
      <c r="T118" s="8"/>
      <c r="U118" s="8"/>
    </row>
    <row r="119" spans="1:21" s="9" customFormat="1" ht="38.25" customHeight="1">
      <c r="A119" s="100"/>
      <c r="B119" s="100"/>
      <c r="C119" s="6"/>
      <c r="D119" s="6"/>
      <c r="E119" s="7"/>
      <c r="F119" s="7"/>
      <c r="G119" s="7"/>
      <c r="H119" s="7"/>
      <c r="I119" s="7"/>
      <c r="J119" s="7"/>
      <c r="K119" s="7"/>
      <c r="L119" s="17"/>
      <c r="M119" s="17"/>
      <c r="N119" s="7"/>
      <c r="O119" s="7"/>
      <c r="P119" s="17"/>
      <c r="Q119" s="17"/>
      <c r="R119" s="8"/>
      <c r="S119" s="8"/>
      <c r="T119" s="8"/>
      <c r="U119" s="8"/>
    </row>
    <row r="120" spans="1:21" ht="22.5" customHeight="1"/>
    <row r="121" spans="1:21" ht="45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1:21" ht="28.5" customHeight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1:21" ht="42.75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1:21" s="2" customFormat="1" ht="53.2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1"/>
      <c r="S124" s="1"/>
      <c r="T124" s="1"/>
      <c r="U124" s="1"/>
    </row>
    <row r="125" spans="1:21" s="2" customFormat="1" ht="25.5" customHeight="1">
      <c r="A125" s="101"/>
      <c r="B125" s="101"/>
      <c r="R125" s="1"/>
      <c r="S125" s="1"/>
      <c r="T125" s="1"/>
      <c r="U125" s="1"/>
    </row>
    <row r="126" spans="1:21" s="2" customFormat="1" ht="34.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1"/>
      <c r="S126" s="1"/>
      <c r="T126" s="1"/>
      <c r="U126" s="1"/>
    </row>
    <row r="127" spans="1:21" s="4" customFormat="1" ht="56.2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5"/>
      <c r="O127" s="5"/>
      <c r="P127" s="5"/>
      <c r="Q127" s="5"/>
      <c r="R127" s="3"/>
      <c r="S127" s="3"/>
      <c r="T127" s="3"/>
      <c r="U127" s="3"/>
    </row>
    <row r="128" spans="1:21" s="4" customFormat="1" ht="272.25" customHeight="1">
      <c r="A128" s="102"/>
      <c r="B128" s="102"/>
      <c r="C128" s="102"/>
      <c r="D128" s="102"/>
      <c r="E128" s="102"/>
      <c r="F128" s="102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3"/>
      <c r="S128" s="3"/>
      <c r="T128" s="3"/>
      <c r="U128" s="3"/>
    </row>
    <row r="129" spans="1:21" s="9" customFormat="1" ht="38.25" customHeight="1">
      <c r="A129" s="100"/>
      <c r="B129" s="100"/>
      <c r="C129" s="6"/>
      <c r="D129" s="6"/>
      <c r="E129" s="7"/>
      <c r="F129" s="7"/>
      <c r="G129" s="7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8"/>
      <c r="S129" s="8"/>
      <c r="T129" s="8"/>
      <c r="U129" s="8"/>
    </row>
    <row r="130" spans="1:21" s="2" customFormat="1" ht="38.2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"/>
      <c r="S130" s="1"/>
      <c r="T130" s="1"/>
      <c r="U130" s="1"/>
    </row>
    <row r="131" spans="1:21" s="2" customFormat="1" ht="38.25" customHeight="1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6"/>
      <c r="M131" s="16"/>
      <c r="N131" s="14"/>
      <c r="O131" s="14"/>
      <c r="P131" s="16"/>
      <c r="Q131" s="16"/>
      <c r="R131" s="1"/>
      <c r="S131" s="1"/>
      <c r="T131" s="1"/>
      <c r="U131" s="1"/>
    </row>
    <row r="132" spans="1:21" s="2" customFormat="1" ht="38.25" customHeight="1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6"/>
      <c r="M132" s="16"/>
      <c r="N132" s="14"/>
      <c r="O132" s="14"/>
      <c r="P132" s="16"/>
      <c r="Q132" s="16"/>
      <c r="R132" s="1"/>
      <c r="S132" s="1"/>
      <c r="T132" s="1"/>
      <c r="U132" s="1"/>
    </row>
    <row r="133" spans="1:21" s="9" customFormat="1" ht="38.25" customHeight="1">
      <c r="A133" s="100"/>
      <c r="B133" s="100"/>
      <c r="C133" s="6"/>
      <c r="D133" s="6"/>
      <c r="E133" s="7"/>
      <c r="F133" s="7"/>
      <c r="G133" s="7"/>
      <c r="H133" s="7"/>
      <c r="I133" s="7"/>
      <c r="J133" s="7"/>
      <c r="K133" s="7"/>
      <c r="L133" s="17"/>
      <c r="M133" s="17"/>
      <c r="N133" s="7"/>
      <c r="O133" s="7"/>
      <c r="P133" s="17"/>
      <c r="Q133" s="17"/>
      <c r="R133" s="8"/>
      <c r="S133" s="8"/>
      <c r="T133" s="8"/>
      <c r="U133" s="8"/>
    </row>
    <row r="134" spans="1:21" s="9" customFormat="1" ht="38.25" customHeight="1">
      <c r="A134" s="100"/>
      <c r="B134" s="100"/>
      <c r="C134" s="6"/>
      <c r="D134" s="6"/>
      <c r="E134" s="7"/>
      <c r="F134" s="7"/>
      <c r="G134" s="7"/>
      <c r="H134" s="7"/>
      <c r="I134" s="7"/>
      <c r="J134" s="7"/>
      <c r="K134" s="7"/>
      <c r="L134" s="17"/>
      <c r="M134" s="17"/>
      <c r="N134" s="7"/>
      <c r="O134" s="7"/>
      <c r="P134" s="17"/>
      <c r="Q134" s="17"/>
      <c r="R134" s="8"/>
      <c r="S134" s="8"/>
      <c r="T134" s="8"/>
      <c r="U134" s="8"/>
    </row>
    <row r="135" spans="1:21" s="9" customFormat="1" ht="38.25" customHeight="1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17"/>
      <c r="M135" s="17"/>
      <c r="N135" s="7"/>
      <c r="O135" s="7"/>
      <c r="P135" s="17"/>
      <c r="Q135" s="17"/>
      <c r="R135" s="8"/>
      <c r="S135" s="8"/>
      <c r="T135" s="8"/>
      <c r="U135" s="8"/>
    </row>
    <row r="136" spans="1:21" s="9" customFormat="1" ht="38.25" customHeight="1">
      <c r="A136" s="100"/>
      <c r="B136" s="100"/>
      <c r="C136" s="6"/>
      <c r="D136" s="6"/>
      <c r="E136" s="7"/>
      <c r="F136" s="7"/>
      <c r="G136" s="7"/>
      <c r="H136" s="7"/>
      <c r="I136" s="7"/>
      <c r="J136" s="7"/>
      <c r="K136" s="7"/>
      <c r="L136" s="17"/>
      <c r="M136" s="17"/>
      <c r="N136" s="7"/>
      <c r="O136" s="7"/>
      <c r="P136" s="17"/>
      <c r="Q136" s="17"/>
      <c r="R136" s="8"/>
      <c r="S136" s="8"/>
      <c r="T136" s="8"/>
      <c r="U136" s="8"/>
    </row>
    <row r="137" spans="1:21" ht="22.5" customHeight="1"/>
    <row r="138" spans="1:21" ht="45" customHeigh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1:21" ht="28.5" customHeight="1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1:21" ht="42.75" customHeight="1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1:21" s="2" customFormat="1" ht="53.2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1"/>
      <c r="S141" s="1"/>
      <c r="T141" s="1"/>
      <c r="U141" s="1"/>
    </row>
    <row r="142" spans="1:21" s="2" customFormat="1" ht="25.5" customHeight="1">
      <c r="A142" s="101"/>
      <c r="B142" s="101"/>
      <c r="R142" s="1"/>
      <c r="S142" s="1"/>
      <c r="T142" s="1"/>
      <c r="U142" s="1"/>
    </row>
    <row r="143" spans="1:21" s="2" customFormat="1" ht="34.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1"/>
      <c r="S143" s="1"/>
      <c r="T143" s="1"/>
      <c r="U143" s="1"/>
    </row>
    <row r="144" spans="1:21" s="4" customFormat="1" ht="56.2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5"/>
      <c r="O144" s="5"/>
      <c r="P144" s="5"/>
      <c r="Q144" s="5"/>
      <c r="R144" s="3"/>
      <c r="S144" s="3"/>
      <c r="T144" s="3"/>
      <c r="U144" s="3"/>
    </row>
    <row r="145" spans="1:21" s="4" customFormat="1" ht="272.25" customHeight="1">
      <c r="A145" s="102"/>
      <c r="B145" s="102"/>
      <c r="C145" s="102"/>
      <c r="D145" s="102"/>
      <c r="E145" s="102"/>
      <c r="F145" s="102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3"/>
      <c r="S145" s="3"/>
      <c r="T145" s="3"/>
      <c r="U145" s="3"/>
    </row>
    <row r="146" spans="1:21" s="9" customFormat="1" ht="38.25" customHeight="1">
      <c r="A146" s="100"/>
      <c r="B146" s="100"/>
      <c r="C146" s="6"/>
      <c r="D146" s="6"/>
      <c r="E146" s="7"/>
      <c r="F146" s="7"/>
      <c r="G146" s="7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8"/>
      <c r="S146" s="8"/>
      <c r="T146" s="8"/>
      <c r="U146" s="8"/>
    </row>
    <row r="147" spans="1:21" s="2" customFormat="1" ht="38.2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"/>
      <c r="S147" s="1"/>
      <c r="T147" s="1"/>
      <c r="U147" s="1"/>
    </row>
    <row r="148" spans="1:21" s="2" customFormat="1" ht="38.25" customHeight="1">
      <c r="A148" s="13"/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6"/>
      <c r="M148" s="16"/>
      <c r="N148" s="14"/>
      <c r="O148" s="14"/>
      <c r="P148" s="16"/>
      <c r="Q148" s="16"/>
      <c r="R148" s="1"/>
      <c r="S148" s="1"/>
      <c r="T148" s="1"/>
      <c r="U148" s="1"/>
    </row>
    <row r="149" spans="1:21" s="2" customFormat="1" ht="38.25" customHeight="1">
      <c r="A149" s="13"/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6"/>
      <c r="M149" s="16"/>
      <c r="N149" s="14"/>
      <c r="O149" s="14"/>
      <c r="P149" s="16"/>
      <c r="Q149" s="16"/>
      <c r="R149" s="1"/>
      <c r="S149" s="1"/>
      <c r="T149" s="1"/>
      <c r="U149" s="1"/>
    </row>
    <row r="150" spans="1:21" s="9" customFormat="1" ht="38.25" customHeight="1">
      <c r="A150" s="100"/>
      <c r="B150" s="100"/>
      <c r="C150" s="6"/>
      <c r="D150" s="6"/>
      <c r="E150" s="7"/>
      <c r="F150" s="7"/>
      <c r="G150" s="7"/>
      <c r="H150" s="7"/>
      <c r="I150" s="7"/>
      <c r="J150" s="7"/>
      <c r="K150" s="7"/>
      <c r="L150" s="17"/>
      <c r="M150" s="17"/>
      <c r="N150" s="7"/>
      <c r="O150" s="7"/>
      <c r="P150" s="17"/>
      <c r="Q150" s="17"/>
      <c r="R150" s="8"/>
      <c r="S150" s="8"/>
      <c r="T150" s="8"/>
      <c r="U150" s="8"/>
    </row>
    <row r="151" spans="1:21" s="9" customFormat="1" ht="38.25" customHeight="1">
      <c r="A151" s="100"/>
      <c r="B151" s="100"/>
      <c r="C151" s="6"/>
      <c r="D151" s="6"/>
      <c r="E151" s="7"/>
      <c r="F151" s="7"/>
      <c r="G151" s="7"/>
      <c r="H151" s="7"/>
      <c r="I151" s="7"/>
      <c r="J151" s="7"/>
      <c r="K151" s="7"/>
      <c r="L151" s="17"/>
      <c r="M151" s="17"/>
      <c r="N151" s="7"/>
      <c r="O151" s="7"/>
      <c r="P151" s="17"/>
      <c r="Q151" s="17"/>
      <c r="R151" s="8"/>
      <c r="S151" s="8"/>
      <c r="T151" s="8"/>
      <c r="U151" s="8"/>
    </row>
    <row r="152" spans="1:21" s="9" customFormat="1" ht="38.25" customHeight="1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17"/>
      <c r="M152" s="17"/>
      <c r="N152" s="7"/>
      <c r="O152" s="7"/>
      <c r="P152" s="17"/>
      <c r="Q152" s="17"/>
      <c r="R152" s="8"/>
      <c r="S152" s="8"/>
      <c r="T152" s="8"/>
      <c r="U152" s="8"/>
    </row>
    <row r="153" spans="1:21" s="9" customFormat="1" ht="38.25" customHeight="1">
      <c r="A153" s="100"/>
      <c r="B153" s="100"/>
      <c r="C153" s="6"/>
      <c r="D153" s="6"/>
      <c r="E153" s="7"/>
      <c r="F153" s="7"/>
      <c r="G153" s="7"/>
      <c r="H153" s="7"/>
      <c r="I153" s="7"/>
      <c r="J153" s="7"/>
      <c r="K153" s="7"/>
      <c r="L153" s="17"/>
      <c r="M153" s="17"/>
      <c r="N153" s="7"/>
      <c r="O153" s="7"/>
      <c r="P153" s="17"/>
      <c r="Q153" s="17"/>
      <c r="R153" s="8"/>
      <c r="S153" s="8"/>
      <c r="T153" s="8"/>
      <c r="U153" s="8"/>
    </row>
    <row r="154" spans="1:21" ht="22.5" customHeight="1"/>
    <row r="155" spans="1:21" ht="45" customHeight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1:21" ht="28.5" customHeight="1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1:21" ht="42.75" customHeight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1:21" s="2" customFormat="1" ht="53.2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1"/>
      <c r="S158" s="1"/>
      <c r="T158" s="1"/>
      <c r="U158" s="1"/>
    </row>
    <row r="159" spans="1:21" s="2" customFormat="1" ht="25.5" customHeight="1">
      <c r="A159" s="101"/>
      <c r="B159" s="101"/>
      <c r="R159" s="1"/>
      <c r="S159" s="1"/>
      <c r="T159" s="1"/>
      <c r="U159" s="1"/>
    </row>
    <row r="160" spans="1:21" s="2" customFormat="1" ht="34.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1"/>
      <c r="S160" s="1"/>
      <c r="T160" s="1"/>
      <c r="U160" s="1"/>
    </row>
    <row r="161" spans="1:21" s="4" customFormat="1" ht="56.2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5"/>
      <c r="O161" s="5"/>
      <c r="P161" s="5"/>
      <c r="Q161" s="5"/>
      <c r="R161" s="3"/>
      <c r="S161" s="3"/>
      <c r="T161" s="3"/>
      <c r="U161" s="3"/>
    </row>
    <row r="162" spans="1:21" s="4" customFormat="1" ht="272.25" customHeight="1">
      <c r="A162" s="102"/>
      <c r="B162" s="102"/>
      <c r="C162" s="102"/>
      <c r="D162" s="102"/>
      <c r="E162" s="102"/>
      <c r="F162" s="102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3"/>
      <c r="S162" s="3"/>
      <c r="T162" s="3"/>
      <c r="U162" s="3"/>
    </row>
    <row r="163" spans="1:21" s="9" customFormat="1" ht="38.25" customHeight="1">
      <c r="A163" s="100"/>
      <c r="B163" s="100"/>
      <c r="C163" s="6"/>
      <c r="D163" s="6"/>
      <c r="E163" s="7"/>
      <c r="F163" s="7"/>
      <c r="G163" s="7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8"/>
      <c r="S163" s="8"/>
      <c r="T163" s="8"/>
      <c r="U163" s="8"/>
    </row>
    <row r="164" spans="1:21" s="2" customFormat="1" ht="38.2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"/>
      <c r="S164" s="1"/>
      <c r="T164" s="1"/>
      <c r="U164" s="1"/>
    </row>
    <row r="165" spans="1:21" s="2" customFormat="1" ht="38.25" customHeight="1">
      <c r="A165" s="13"/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6"/>
      <c r="M165" s="16"/>
      <c r="N165" s="14"/>
      <c r="O165" s="14"/>
      <c r="P165" s="16"/>
      <c r="Q165" s="16"/>
      <c r="R165" s="1"/>
      <c r="S165" s="1"/>
      <c r="T165" s="1"/>
      <c r="U165" s="1"/>
    </row>
    <row r="166" spans="1:21" s="2" customFormat="1" ht="38.25" customHeight="1">
      <c r="A166" s="13"/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6"/>
      <c r="M166" s="16"/>
      <c r="N166" s="14"/>
      <c r="O166" s="14"/>
      <c r="P166" s="16"/>
      <c r="Q166" s="16"/>
      <c r="R166" s="1"/>
      <c r="S166" s="1"/>
      <c r="T166" s="1"/>
      <c r="U166" s="1"/>
    </row>
    <row r="167" spans="1:21" s="9" customFormat="1" ht="38.25" customHeight="1">
      <c r="A167" s="100"/>
      <c r="B167" s="100"/>
      <c r="C167" s="6"/>
      <c r="D167" s="6"/>
      <c r="E167" s="7"/>
      <c r="F167" s="7"/>
      <c r="G167" s="7"/>
      <c r="H167" s="7"/>
      <c r="I167" s="7"/>
      <c r="J167" s="7"/>
      <c r="K167" s="7"/>
      <c r="L167" s="17"/>
      <c r="M167" s="17"/>
      <c r="N167" s="7"/>
      <c r="O167" s="7"/>
      <c r="P167" s="17"/>
      <c r="Q167" s="17"/>
      <c r="R167" s="8"/>
      <c r="S167" s="8"/>
      <c r="T167" s="8"/>
      <c r="U167" s="8"/>
    </row>
    <row r="168" spans="1:21" s="9" customFormat="1" ht="38.25" customHeight="1">
      <c r="A168" s="100"/>
      <c r="B168" s="100"/>
      <c r="C168" s="6"/>
      <c r="D168" s="6"/>
      <c r="E168" s="7"/>
      <c r="F168" s="7"/>
      <c r="G168" s="7"/>
      <c r="H168" s="7"/>
      <c r="I168" s="7"/>
      <c r="J168" s="7"/>
      <c r="K168" s="7"/>
      <c r="L168" s="17"/>
      <c r="M168" s="17"/>
      <c r="N168" s="7"/>
      <c r="O168" s="7"/>
      <c r="P168" s="17"/>
      <c r="Q168" s="17"/>
      <c r="R168" s="8"/>
      <c r="S168" s="8"/>
      <c r="T168" s="8"/>
      <c r="U168" s="8"/>
    </row>
    <row r="169" spans="1:21" s="9" customFormat="1" ht="38.25" customHeight="1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17"/>
      <c r="M169" s="17"/>
      <c r="N169" s="7"/>
      <c r="O169" s="7"/>
      <c r="P169" s="17"/>
      <c r="Q169" s="17"/>
      <c r="R169" s="8"/>
      <c r="S169" s="8"/>
      <c r="T169" s="8"/>
      <c r="U169" s="8"/>
    </row>
    <row r="170" spans="1:21" s="9" customFormat="1" ht="38.25" customHeight="1">
      <c r="A170" s="100"/>
      <c r="B170" s="100"/>
      <c r="C170" s="6"/>
      <c r="D170" s="6"/>
      <c r="E170" s="7"/>
      <c r="F170" s="7"/>
      <c r="G170" s="7"/>
      <c r="H170" s="7"/>
      <c r="I170" s="7"/>
      <c r="J170" s="7"/>
      <c r="K170" s="7"/>
      <c r="L170" s="17"/>
      <c r="M170" s="17"/>
      <c r="N170" s="7"/>
      <c r="O170" s="7"/>
      <c r="P170" s="17"/>
      <c r="Q170" s="17"/>
      <c r="R170" s="8"/>
      <c r="S170" s="8"/>
      <c r="T170" s="8"/>
      <c r="U170" s="8"/>
    </row>
    <row r="171" spans="1:21" ht="22.5" customHeight="1"/>
    <row r="172" spans="1:21" ht="4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1:21" ht="28.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1:21" ht="42.75" customHeight="1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6" spans="1:21" s="2" customFormat="1" ht="53.2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1"/>
      <c r="S176" s="1"/>
      <c r="T176" s="1"/>
      <c r="U176" s="1"/>
    </row>
    <row r="177" spans="1:21" s="2" customFormat="1" ht="25.5" customHeight="1">
      <c r="A177" s="101"/>
      <c r="B177" s="101"/>
      <c r="R177" s="1"/>
      <c r="S177" s="1"/>
      <c r="T177" s="1"/>
      <c r="U177" s="1"/>
    </row>
    <row r="178" spans="1:21" s="2" customFormat="1" ht="34.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1"/>
      <c r="S178" s="1"/>
      <c r="T178" s="1"/>
      <c r="U178" s="1"/>
    </row>
    <row r="179" spans="1:21" s="4" customFormat="1" ht="56.2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5"/>
      <c r="O179" s="5"/>
      <c r="P179" s="5"/>
      <c r="Q179" s="5"/>
      <c r="R179" s="3"/>
      <c r="S179" s="3"/>
      <c r="T179" s="3"/>
      <c r="U179" s="3"/>
    </row>
    <row r="180" spans="1:21" s="4" customFormat="1" ht="272.25" customHeight="1">
      <c r="A180" s="102"/>
      <c r="B180" s="102"/>
      <c r="C180" s="102"/>
      <c r="D180" s="102"/>
      <c r="E180" s="102"/>
      <c r="F180" s="102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3"/>
      <c r="S180" s="3"/>
      <c r="T180" s="3"/>
      <c r="U180" s="3"/>
    </row>
    <row r="181" spans="1:21" s="9" customFormat="1" ht="38.25" customHeight="1">
      <c r="A181" s="100"/>
      <c r="B181" s="100"/>
      <c r="C181" s="6"/>
      <c r="D181" s="6"/>
      <c r="E181" s="7"/>
      <c r="F181" s="7"/>
      <c r="G181" s="7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8"/>
      <c r="S181" s="8"/>
      <c r="T181" s="8"/>
      <c r="U181" s="8"/>
    </row>
    <row r="182" spans="1:21" s="2" customFormat="1" ht="38.2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"/>
      <c r="S182" s="1"/>
      <c r="T182" s="1"/>
      <c r="U182" s="1"/>
    </row>
    <row r="183" spans="1:21" s="2" customFormat="1" ht="38.25" customHeight="1">
      <c r="A183" s="13"/>
      <c r="B183" s="13"/>
      <c r="C183" s="13"/>
      <c r="D183" s="13"/>
      <c r="E183" s="14"/>
      <c r="F183" s="14"/>
      <c r="G183" s="14"/>
      <c r="H183" s="14"/>
      <c r="I183" s="14"/>
      <c r="J183" s="14"/>
      <c r="K183" s="14"/>
      <c r="L183" s="16"/>
      <c r="M183" s="16"/>
      <c r="N183" s="14"/>
      <c r="O183" s="14"/>
      <c r="P183" s="16"/>
      <c r="Q183" s="16"/>
      <c r="R183" s="1"/>
      <c r="S183" s="1"/>
      <c r="T183" s="1"/>
      <c r="U183" s="1"/>
    </row>
    <row r="184" spans="1:21" s="2" customFormat="1" ht="38.25" customHeight="1">
      <c r="A184" s="13"/>
      <c r="B184" s="13"/>
      <c r="C184" s="13"/>
      <c r="D184" s="13"/>
      <c r="E184" s="14"/>
      <c r="F184" s="14"/>
      <c r="G184" s="14"/>
      <c r="H184" s="14"/>
      <c r="I184" s="14"/>
      <c r="J184" s="14"/>
      <c r="K184" s="14"/>
      <c r="L184" s="16"/>
      <c r="M184" s="16"/>
      <c r="N184" s="14"/>
      <c r="O184" s="14"/>
      <c r="P184" s="16"/>
      <c r="Q184" s="16"/>
      <c r="R184" s="1"/>
      <c r="S184" s="1"/>
      <c r="T184" s="1"/>
      <c r="U184" s="1"/>
    </row>
    <row r="185" spans="1:21" s="9" customFormat="1" ht="38.25" customHeight="1">
      <c r="A185" s="100"/>
      <c r="B185" s="100"/>
      <c r="C185" s="6"/>
      <c r="D185" s="6"/>
      <c r="E185" s="7"/>
      <c r="F185" s="7"/>
      <c r="G185" s="7"/>
      <c r="H185" s="7"/>
      <c r="I185" s="7"/>
      <c r="J185" s="7"/>
      <c r="K185" s="7"/>
      <c r="L185" s="17"/>
      <c r="M185" s="17"/>
      <c r="N185" s="7"/>
      <c r="O185" s="7"/>
      <c r="P185" s="17"/>
      <c r="Q185" s="17"/>
      <c r="R185" s="8"/>
      <c r="S185" s="8"/>
      <c r="T185" s="8"/>
      <c r="U185" s="8"/>
    </row>
    <row r="186" spans="1:21" s="9" customFormat="1" ht="38.25" customHeight="1">
      <c r="A186" s="100"/>
      <c r="B186" s="100"/>
      <c r="C186" s="6"/>
      <c r="D186" s="6"/>
      <c r="E186" s="7"/>
      <c r="F186" s="7"/>
      <c r="G186" s="7"/>
      <c r="H186" s="7"/>
      <c r="I186" s="7"/>
      <c r="J186" s="7"/>
      <c r="K186" s="7"/>
      <c r="L186" s="17"/>
      <c r="M186" s="17"/>
      <c r="N186" s="7"/>
      <c r="O186" s="7"/>
      <c r="P186" s="17"/>
      <c r="Q186" s="17"/>
      <c r="R186" s="8"/>
      <c r="S186" s="8"/>
      <c r="T186" s="8"/>
      <c r="U186" s="8"/>
    </row>
    <row r="187" spans="1:21" s="9" customFormat="1" ht="38.25" customHeight="1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17"/>
      <c r="M187" s="17"/>
      <c r="N187" s="7"/>
      <c r="O187" s="7"/>
      <c r="P187" s="17"/>
      <c r="Q187" s="17"/>
      <c r="R187" s="8"/>
      <c r="S187" s="8"/>
      <c r="T187" s="8"/>
      <c r="U187" s="8"/>
    </row>
    <row r="188" spans="1:21" s="9" customFormat="1" ht="38.25" customHeight="1">
      <c r="A188" s="100"/>
      <c r="B188" s="100"/>
      <c r="C188" s="6"/>
      <c r="D188" s="6"/>
      <c r="E188" s="7"/>
      <c r="F188" s="7"/>
      <c r="G188" s="7"/>
      <c r="H188" s="7"/>
      <c r="I188" s="7"/>
      <c r="J188" s="7"/>
      <c r="K188" s="7"/>
      <c r="L188" s="17"/>
      <c r="M188" s="17"/>
      <c r="N188" s="7"/>
      <c r="O188" s="7"/>
      <c r="P188" s="17"/>
      <c r="Q188" s="17"/>
      <c r="R188" s="8"/>
      <c r="S188" s="8"/>
      <c r="T188" s="8"/>
      <c r="U188" s="8"/>
    </row>
    <row r="189" spans="1:21" ht="22.5" customHeight="1"/>
    <row r="190" spans="1:21" ht="45" customHeight="1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1:21" ht="28.5" customHeight="1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1:21" ht="42.75" customHeight="1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1:21" s="2" customFormat="1" ht="53.2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1"/>
      <c r="S193" s="1"/>
      <c r="T193" s="1"/>
      <c r="U193" s="1"/>
    </row>
    <row r="194" spans="1:21" s="2" customFormat="1" ht="25.5" customHeight="1">
      <c r="A194" s="101"/>
      <c r="B194" s="101"/>
      <c r="R194" s="1"/>
      <c r="S194" s="1"/>
      <c r="T194" s="1"/>
      <c r="U194" s="1"/>
    </row>
    <row r="195" spans="1:21" s="2" customFormat="1" ht="34.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1"/>
      <c r="S195" s="1"/>
      <c r="T195" s="1"/>
      <c r="U195" s="1"/>
    </row>
    <row r="196" spans="1:21" s="4" customFormat="1" ht="56.2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5"/>
      <c r="O196" s="5"/>
      <c r="P196" s="5"/>
      <c r="Q196" s="5"/>
      <c r="R196" s="3"/>
      <c r="S196" s="3"/>
      <c r="T196" s="3"/>
      <c r="U196" s="3"/>
    </row>
    <row r="197" spans="1:21" s="4" customFormat="1" ht="272.25" customHeight="1">
      <c r="A197" s="102"/>
      <c r="B197" s="102"/>
      <c r="C197" s="102"/>
      <c r="D197" s="102"/>
      <c r="E197" s="102"/>
      <c r="F197" s="102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3"/>
      <c r="S197" s="3"/>
      <c r="T197" s="3"/>
      <c r="U197" s="3"/>
    </row>
    <row r="198" spans="1:21" s="9" customFormat="1" ht="38.25" customHeight="1">
      <c r="A198" s="100"/>
      <c r="B198" s="100"/>
      <c r="C198" s="6"/>
      <c r="D198" s="6"/>
      <c r="E198" s="7"/>
      <c r="F198" s="7"/>
      <c r="G198" s="7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8"/>
      <c r="S198" s="8"/>
      <c r="T198" s="8"/>
      <c r="U198" s="8"/>
    </row>
    <row r="199" spans="1:21" s="2" customFormat="1" ht="38.2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"/>
      <c r="S199" s="1"/>
      <c r="T199" s="1"/>
      <c r="U199" s="1"/>
    </row>
    <row r="200" spans="1:21" s="2" customFormat="1" ht="38.25" customHeight="1">
      <c r="A200" s="13"/>
      <c r="B200" s="13"/>
      <c r="C200" s="13"/>
      <c r="D200" s="13"/>
      <c r="E200" s="14"/>
      <c r="F200" s="14"/>
      <c r="G200" s="14"/>
      <c r="H200" s="14"/>
      <c r="I200" s="14"/>
      <c r="J200" s="14"/>
      <c r="K200" s="14"/>
      <c r="L200" s="16"/>
      <c r="M200" s="16"/>
      <c r="N200" s="14"/>
      <c r="O200" s="14"/>
      <c r="P200" s="16"/>
      <c r="Q200" s="16"/>
      <c r="R200" s="1"/>
      <c r="S200" s="1"/>
      <c r="T200" s="1"/>
      <c r="U200" s="1"/>
    </row>
    <row r="201" spans="1:21" s="2" customFormat="1" ht="38.25" customHeight="1">
      <c r="A201" s="13"/>
      <c r="B201" s="13"/>
      <c r="C201" s="13"/>
      <c r="D201" s="13"/>
      <c r="E201" s="14"/>
      <c r="F201" s="14"/>
      <c r="G201" s="14"/>
      <c r="H201" s="14"/>
      <c r="I201" s="14"/>
      <c r="J201" s="14"/>
      <c r="K201" s="14"/>
      <c r="L201" s="16"/>
      <c r="M201" s="16"/>
      <c r="N201" s="14"/>
      <c r="O201" s="14"/>
      <c r="P201" s="16"/>
      <c r="Q201" s="16"/>
      <c r="R201" s="1"/>
      <c r="S201" s="1"/>
      <c r="T201" s="1"/>
      <c r="U201" s="1"/>
    </row>
    <row r="202" spans="1:21" s="9" customFormat="1" ht="38.25" customHeight="1">
      <c r="A202" s="100"/>
      <c r="B202" s="100"/>
      <c r="C202" s="6"/>
      <c r="D202" s="6"/>
      <c r="E202" s="7"/>
      <c r="F202" s="7"/>
      <c r="G202" s="7"/>
      <c r="H202" s="7"/>
      <c r="I202" s="7"/>
      <c r="J202" s="7"/>
      <c r="K202" s="7"/>
      <c r="L202" s="17"/>
      <c r="M202" s="17"/>
      <c r="N202" s="7"/>
      <c r="O202" s="7"/>
      <c r="P202" s="17"/>
      <c r="Q202" s="17"/>
      <c r="R202" s="8"/>
      <c r="S202" s="8"/>
      <c r="T202" s="8"/>
      <c r="U202" s="8"/>
    </row>
    <row r="203" spans="1:21" s="9" customFormat="1" ht="38.25" customHeight="1">
      <c r="A203" s="100"/>
      <c r="B203" s="100"/>
      <c r="C203" s="6"/>
      <c r="D203" s="6"/>
      <c r="E203" s="7"/>
      <c r="F203" s="7"/>
      <c r="G203" s="7"/>
      <c r="H203" s="7"/>
      <c r="I203" s="7"/>
      <c r="J203" s="7"/>
      <c r="K203" s="7"/>
      <c r="L203" s="17"/>
      <c r="M203" s="17"/>
      <c r="N203" s="7"/>
      <c r="O203" s="7"/>
      <c r="P203" s="17"/>
      <c r="Q203" s="17"/>
      <c r="R203" s="8"/>
      <c r="S203" s="8"/>
      <c r="T203" s="8"/>
      <c r="U203" s="8"/>
    </row>
    <row r="204" spans="1:21" s="9" customFormat="1" ht="38.25" customHeight="1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17"/>
      <c r="M204" s="17"/>
      <c r="N204" s="7"/>
      <c r="O204" s="7"/>
      <c r="P204" s="17"/>
      <c r="Q204" s="17"/>
      <c r="R204" s="8"/>
      <c r="S204" s="8"/>
      <c r="T204" s="8"/>
      <c r="U204" s="8"/>
    </row>
    <row r="205" spans="1:21" s="9" customFormat="1" ht="38.25" customHeight="1">
      <c r="A205" s="100"/>
      <c r="B205" s="100"/>
      <c r="C205" s="6"/>
      <c r="D205" s="6"/>
      <c r="E205" s="7"/>
      <c r="F205" s="7"/>
      <c r="G205" s="7"/>
      <c r="H205" s="7"/>
      <c r="I205" s="7"/>
      <c r="J205" s="7"/>
      <c r="K205" s="7"/>
      <c r="L205" s="17"/>
      <c r="M205" s="17"/>
      <c r="N205" s="7"/>
      <c r="O205" s="7"/>
      <c r="P205" s="17"/>
      <c r="Q205" s="17"/>
      <c r="R205" s="8"/>
      <c r="S205" s="8"/>
      <c r="T205" s="8"/>
      <c r="U205" s="8"/>
    </row>
    <row r="206" spans="1:21" ht="22.5" customHeight="1"/>
    <row r="207" spans="1:21" ht="45" customHeight="1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1:21" ht="28.5" customHeight="1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1:21" ht="42.75" customHeight="1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1:21" s="2" customFormat="1" ht="53.2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1"/>
      <c r="S210" s="1"/>
      <c r="T210" s="1"/>
      <c r="U210" s="1"/>
    </row>
    <row r="211" spans="1:21" s="2" customFormat="1" ht="25.5" customHeight="1">
      <c r="A211" s="101"/>
      <c r="B211" s="101"/>
      <c r="R211" s="1"/>
      <c r="S211" s="1"/>
      <c r="T211" s="1"/>
      <c r="U211" s="1"/>
    </row>
    <row r="212" spans="1:21" s="2" customFormat="1" ht="34.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1"/>
      <c r="S212" s="1"/>
      <c r="T212" s="1"/>
      <c r="U212" s="1"/>
    </row>
    <row r="213" spans="1:21" s="4" customFormat="1" ht="56.2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5"/>
      <c r="O213" s="5"/>
      <c r="P213" s="5"/>
      <c r="Q213" s="5"/>
      <c r="R213" s="3"/>
      <c r="S213" s="3"/>
      <c r="T213" s="3"/>
      <c r="U213" s="3"/>
    </row>
    <row r="214" spans="1:21" s="4" customFormat="1" ht="272.25" customHeight="1">
      <c r="A214" s="102"/>
      <c r="B214" s="102"/>
      <c r="C214" s="102"/>
      <c r="D214" s="102"/>
      <c r="E214" s="102"/>
      <c r="F214" s="102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3"/>
      <c r="S214" s="3"/>
      <c r="T214" s="3"/>
      <c r="U214" s="3"/>
    </row>
    <row r="215" spans="1:21" s="9" customFormat="1" ht="38.25" customHeight="1">
      <c r="A215" s="100"/>
      <c r="B215" s="100"/>
      <c r="C215" s="6"/>
      <c r="D215" s="6"/>
      <c r="E215" s="7"/>
      <c r="F215" s="7"/>
      <c r="G215" s="7"/>
      <c r="H215" s="7"/>
      <c r="I215" s="6"/>
      <c r="J215" s="6"/>
      <c r="K215" s="6"/>
      <c r="L215" s="6"/>
      <c r="M215" s="6"/>
      <c r="N215" s="6"/>
      <c r="O215" s="6"/>
      <c r="P215" s="6"/>
      <c r="Q215" s="6"/>
      <c r="R215" s="8"/>
      <c r="S215" s="8"/>
      <c r="T215" s="8"/>
      <c r="U215" s="8"/>
    </row>
    <row r="216" spans="1:21" s="2" customFormat="1" ht="38.2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"/>
      <c r="S216" s="1"/>
      <c r="T216" s="1"/>
      <c r="U216" s="1"/>
    </row>
    <row r="217" spans="1:21" s="2" customFormat="1" ht="38.25" customHeight="1">
      <c r="A217" s="13"/>
      <c r="B217" s="13"/>
      <c r="C217" s="13"/>
      <c r="D217" s="13"/>
      <c r="E217" s="14"/>
      <c r="F217" s="14"/>
      <c r="G217" s="14"/>
      <c r="H217" s="14"/>
      <c r="I217" s="14"/>
      <c r="J217" s="14"/>
      <c r="K217" s="14"/>
      <c r="L217" s="16"/>
      <c r="M217" s="16"/>
      <c r="N217" s="14"/>
      <c r="O217" s="14"/>
      <c r="P217" s="16"/>
      <c r="Q217" s="16"/>
      <c r="R217" s="1"/>
      <c r="S217" s="1"/>
      <c r="T217" s="1"/>
      <c r="U217" s="1"/>
    </row>
    <row r="218" spans="1:21" s="2" customFormat="1" ht="38.25" customHeight="1">
      <c r="A218" s="13"/>
      <c r="B218" s="13"/>
      <c r="C218" s="13"/>
      <c r="D218" s="13"/>
      <c r="E218" s="14"/>
      <c r="F218" s="14"/>
      <c r="G218" s="14"/>
      <c r="H218" s="14"/>
      <c r="I218" s="14"/>
      <c r="J218" s="14"/>
      <c r="K218" s="14"/>
      <c r="L218" s="16"/>
      <c r="M218" s="16"/>
      <c r="N218" s="14"/>
      <c r="O218" s="14"/>
      <c r="P218" s="16"/>
      <c r="Q218" s="16"/>
      <c r="R218" s="1"/>
      <c r="S218" s="1"/>
      <c r="T218" s="1"/>
      <c r="U218" s="1"/>
    </row>
    <row r="219" spans="1:21" s="9" customFormat="1" ht="38.25" customHeight="1">
      <c r="A219" s="100"/>
      <c r="B219" s="100"/>
      <c r="C219" s="6"/>
      <c r="D219" s="6"/>
      <c r="E219" s="7"/>
      <c r="F219" s="7"/>
      <c r="G219" s="7"/>
      <c r="H219" s="7"/>
      <c r="I219" s="7"/>
      <c r="J219" s="7"/>
      <c r="K219" s="7"/>
      <c r="L219" s="17"/>
      <c r="M219" s="17"/>
      <c r="N219" s="7"/>
      <c r="O219" s="7"/>
      <c r="P219" s="17"/>
      <c r="Q219" s="17"/>
      <c r="R219" s="8"/>
      <c r="S219" s="8"/>
      <c r="T219" s="8"/>
      <c r="U219" s="8"/>
    </row>
    <row r="220" spans="1:21" s="9" customFormat="1" ht="38.25" customHeight="1">
      <c r="A220" s="100"/>
      <c r="B220" s="100"/>
      <c r="C220" s="6"/>
      <c r="D220" s="6"/>
      <c r="E220" s="7"/>
      <c r="F220" s="7"/>
      <c r="G220" s="7"/>
      <c r="H220" s="7"/>
      <c r="I220" s="7"/>
      <c r="J220" s="7"/>
      <c r="K220" s="7"/>
      <c r="L220" s="17"/>
      <c r="M220" s="17"/>
      <c r="N220" s="7"/>
      <c r="O220" s="7"/>
      <c r="P220" s="17"/>
      <c r="Q220" s="17"/>
      <c r="R220" s="8"/>
      <c r="S220" s="8"/>
      <c r="T220" s="8"/>
      <c r="U220" s="8"/>
    </row>
    <row r="221" spans="1:21" s="9" customFormat="1" ht="38.25" customHeight="1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17"/>
      <c r="M221" s="17"/>
      <c r="N221" s="7"/>
      <c r="O221" s="7"/>
      <c r="P221" s="17"/>
      <c r="Q221" s="17"/>
      <c r="R221" s="8"/>
      <c r="S221" s="8"/>
      <c r="T221" s="8"/>
      <c r="U221" s="8"/>
    </row>
    <row r="222" spans="1:21" s="9" customFormat="1" ht="38.25" customHeight="1">
      <c r="A222" s="100"/>
      <c r="B222" s="100"/>
      <c r="C222" s="6"/>
      <c r="D222" s="6"/>
      <c r="E222" s="7"/>
      <c r="F222" s="7"/>
      <c r="G222" s="7"/>
      <c r="H222" s="7"/>
      <c r="I222" s="7"/>
      <c r="J222" s="7"/>
      <c r="K222" s="7"/>
      <c r="L222" s="17"/>
      <c r="M222" s="17"/>
      <c r="N222" s="7"/>
      <c r="O222" s="7"/>
      <c r="P222" s="17"/>
      <c r="Q222" s="17"/>
      <c r="R222" s="8"/>
      <c r="S222" s="8"/>
      <c r="T222" s="8"/>
      <c r="U222" s="8"/>
    </row>
    <row r="223" spans="1:21" ht="22.5" customHeight="1"/>
    <row r="224" spans="1:21" ht="45" customHeight="1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1:21" ht="28.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1:21" ht="42.75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1:21" s="2" customFormat="1" ht="53.25" customHeight="1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1"/>
      <c r="S227" s="1"/>
      <c r="T227" s="1"/>
      <c r="U227" s="1"/>
    </row>
    <row r="228" spans="1:21" s="2" customFormat="1" ht="25.5" customHeight="1">
      <c r="A228" s="101"/>
      <c r="B228" s="101"/>
      <c r="R228" s="1"/>
      <c r="S228" s="1"/>
      <c r="T228" s="1"/>
      <c r="U228" s="1"/>
    </row>
    <row r="229" spans="1:21" s="2" customFormat="1" ht="34.5" customHeight="1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1"/>
      <c r="S229" s="1"/>
      <c r="T229" s="1"/>
      <c r="U229" s="1"/>
    </row>
    <row r="230" spans="1:21" s="4" customFormat="1" ht="56.25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5"/>
      <c r="O230" s="5"/>
      <c r="P230" s="5"/>
      <c r="Q230" s="5"/>
      <c r="R230" s="3"/>
      <c r="S230" s="3"/>
      <c r="T230" s="3"/>
      <c r="U230" s="3"/>
    </row>
    <row r="231" spans="1:21" s="4" customFormat="1" ht="272.25" customHeight="1">
      <c r="A231" s="102"/>
      <c r="B231" s="102"/>
      <c r="C231" s="102"/>
      <c r="D231" s="102"/>
      <c r="E231" s="102"/>
      <c r="F231" s="102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3"/>
      <c r="S231" s="3"/>
      <c r="T231" s="3"/>
      <c r="U231" s="3"/>
    </row>
    <row r="232" spans="1:21" s="9" customFormat="1" ht="38.25" customHeight="1">
      <c r="A232" s="100"/>
      <c r="B232" s="100"/>
      <c r="C232" s="6"/>
      <c r="D232" s="6"/>
      <c r="E232" s="7"/>
      <c r="F232" s="7"/>
      <c r="G232" s="7"/>
      <c r="H232" s="7"/>
      <c r="I232" s="6"/>
      <c r="J232" s="6"/>
      <c r="K232" s="6"/>
      <c r="L232" s="6"/>
      <c r="M232" s="6"/>
      <c r="N232" s="6"/>
      <c r="O232" s="6"/>
      <c r="P232" s="6"/>
      <c r="Q232" s="6"/>
      <c r="R232" s="8"/>
      <c r="S232" s="8"/>
      <c r="T232" s="8"/>
      <c r="U232" s="8"/>
    </row>
    <row r="233" spans="1:21" s="2" customFormat="1" ht="38.2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"/>
      <c r="S233" s="1"/>
      <c r="T233" s="1"/>
      <c r="U233" s="1"/>
    </row>
    <row r="234" spans="1:21" s="2" customFormat="1" ht="38.25" customHeight="1">
      <c r="A234" s="13"/>
      <c r="B234" s="13"/>
      <c r="C234" s="13"/>
      <c r="D234" s="13"/>
      <c r="E234" s="14"/>
      <c r="F234" s="14"/>
      <c r="G234" s="14"/>
      <c r="H234" s="14"/>
      <c r="I234" s="14"/>
      <c r="J234" s="14"/>
      <c r="K234" s="14"/>
      <c r="L234" s="16"/>
      <c r="M234" s="16"/>
      <c r="N234" s="14"/>
      <c r="O234" s="14"/>
      <c r="P234" s="16"/>
      <c r="Q234" s="16"/>
      <c r="R234" s="1"/>
      <c r="S234" s="1"/>
      <c r="T234" s="1"/>
      <c r="U234" s="1"/>
    </row>
    <row r="235" spans="1:21" s="2" customFormat="1" ht="38.25" customHeight="1">
      <c r="A235" s="13"/>
      <c r="B235" s="13"/>
      <c r="C235" s="13"/>
      <c r="D235" s="13"/>
      <c r="E235" s="14"/>
      <c r="F235" s="14"/>
      <c r="G235" s="14"/>
      <c r="H235" s="14"/>
      <c r="I235" s="14"/>
      <c r="J235" s="14"/>
      <c r="K235" s="14"/>
      <c r="L235" s="16"/>
      <c r="M235" s="16"/>
      <c r="N235" s="14"/>
      <c r="O235" s="14"/>
      <c r="P235" s="16"/>
      <c r="Q235" s="16"/>
      <c r="R235" s="1"/>
      <c r="S235" s="1"/>
      <c r="T235" s="1"/>
      <c r="U235" s="1"/>
    </row>
    <row r="236" spans="1:21" s="9" customFormat="1" ht="38.25" customHeight="1">
      <c r="A236" s="100"/>
      <c r="B236" s="100"/>
      <c r="C236" s="6"/>
      <c r="D236" s="6"/>
      <c r="E236" s="7"/>
      <c r="F236" s="7"/>
      <c r="G236" s="7"/>
      <c r="H236" s="7"/>
      <c r="I236" s="7"/>
      <c r="J236" s="7"/>
      <c r="K236" s="7"/>
      <c r="L236" s="17"/>
      <c r="M236" s="17"/>
      <c r="N236" s="7"/>
      <c r="O236" s="7"/>
      <c r="P236" s="17"/>
      <c r="Q236" s="17"/>
      <c r="R236" s="8"/>
      <c r="S236" s="8"/>
      <c r="T236" s="8"/>
      <c r="U236" s="8"/>
    </row>
    <row r="237" spans="1:21" s="9" customFormat="1" ht="38.25" customHeight="1">
      <c r="A237" s="100"/>
      <c r="B237" s="100"/>
      <c r="C237" s="6"/>
      <c r="D237" s="6"/>
      <c r="E237" s="7"/>
      <c r="F237" s="7"/>
      <c r="G237" s="7"/>
      <c r="H237" s="7"/>
      <c r="I237" s="7"/>
      <c r="J237" s="7"/>
      <c r="K237" s="7"/>
      <c r="L237" s="17"/>
      <c r="M237" s="17"/>
      <c r="N237" s="7"/>
      <c r="O237" s="7"/>
      <c r="P237" s="17"/>
      <c r="Q237" s="17"/>
      <c r="R237" s="8"/>
      <c r="S237" s="8"/>
      <c r="T237" s="8"/>
      <c r="U237" s="8"/>
    </row>
    <row r="238" spans="1:21" s="9" customFormat="1" ht="38.25" customHeight="1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17"/>
      <c r="M238" s="17"/>
      <c r="N238" s="7"/>
      <c r="O238" s="7"/>
      <c r="P238" s="17"/>
      <c r="Q238" s="17"/>
      <c r="R238" s="8"/>
      <c r="S238" s="8"/>
      <c r="T238" s="8"/>
      <c r="U238" s="8"/>
    </row>
    <row r="239" spans="1:21" s="9" customFormat="1" ht="38.25" customHeight="1">
      <c r="A239" s="100"/>
      <c r="B239" s="100"/>
      <c r="C239" s="6"/>
      <c r="D239" s="6"/>
      <c r="E239" s="7"/>
      <c r="F239" s="7"/>
      <c r="G239" s="7"/>
      <c r="H239" s="7"/>
      <c r="I239" s="7"/>
      <c r="J239" s="7"/>
      <c r="K239" s="7"/>
      <c r="L239" s="17"/>
      <c r="M239" s="17"/>
      <c r="N239" s="7"/>
      <c r="O239" s="7"/>
      <c r="P239" s="17"/>
      <c r="Q239" s="17"/>
      <c r="R239" s="8"/>
      <c r="S239" s="8"/>
      <c r="T239" s="8"/>
      <c r="U239" s="8"/>
    </row>
    <row r="240" spans="1:21" ht="22.5" customHeight="1"/>
    <row r="241" spans="1:21" ht="45" customHeight="1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</row>
    <row r="242" spans="1:21" ht="28.5" customHeight="1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</row>
    <row r="243" spans="1:21" ht="42.75" customHeight="1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</row>
    <row r="244" spans="1:21" s="2" customFormat="1" ht="53.25" customHeight="1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1"/>
      <c r="S244" s="1"/>
      <c r="T244" s="1"/>
      <c r="U244" s="1"/>
    </row>
    <row r="245" spans="1:21" s="2" customFormat="1" ht="25.5" customHeight="1">
      <c r="A245" s="101"/>
      <c r="B245" s="101"/>
      <c r="R245" s="1"/>
      <c r="S245" s="1"/>
      <c r="T245" s="1"/>
      <c r="U245" s="1"/>
    </row>
    <row r="246" spans="1:21" s="2" customFormat="1" ht="34.5" customHeight="1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1"/>
      <c r="S246" s="1"/>
      <c r="T246" s="1"/>
      <c r="U246" s="1"/>
    </row>
    <row r="247" spans="1:21" s="4" customFormat="1" ht="56.25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5"/>
      <c r="O247" s="5"/>
      <c r="P247" s="5"/>
      <c r="Q247" s="5"/>
      <c r="R247" s="3"/>
      <c r="S247" s="3"/>
      <c r="T247" s="3"/>
      <c r="U247" s="3"/>
    </row>
    <row r="248" spans="1:21" s="4" customFormat="1" ht="272.25" customHeight="1">
      <c r="A248" s="102"/>
      <c r="B248" s="102"/>
      <c r="C248" s="102"/>
      <c r="D248" s="102"/>
      <c r="E248" s="102"/>
      <c r="F248" s="102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3"/>
      <c r="S248" s="3"/>
      <c r="T248" s="3"/>
      <c r="U248" s="3"/>
    </row>
    <row r="249" spans="1:21" s="9" customFormat="1" ht="38.25" customHeight="1">
      <c r="A249" s="100"/>
      <c r="B249" s="100"/>
      <c r="C249" s="6"/>
      <c r="D249" s="6"/>
      <c r="E249" s="7"/>
      <c r="F249" s="7"/>
      <c r="G249" s="7"/>
      <c r="H249" s="7"/>
      <c r="I249" s="6"/>
      <c r="J249" s="6"/>
      <c r="K249" s="6"/>
      <c r="L249" s="6"/>
      <c r="M249" s="6"/>
      <c r="N249" s="6"/>
      <c r="O249" s="6"/>
      <c r="P249" s="6"/>
      <c r="Q249" s="6"/>
      <c r="R249" s="8"/>
      <c r="S249" s="8"/>
      <c r="T249" s="8"/>
      <c r="U249" s="8"/>
    </row>
    <row r="250" spans="1:21" s="2" customFormat="1" ht="38.2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"/>
      <c r="S250" s="1"/>
      <c r="T250" s="1"/>
      <c r="U250" s="1"/>
    </row>
    <row r="251" spans="1:21" s="2" customFormat="1" ht="38.25" customHeight="1">
      <c r="A251" s="13"/>
      <c r="B251" s="13"/>
      <c r="C251" s="13"/>
      <c r="D251" s="13"/>
      <c r="E251" s="14"/>
      <c r="F251" s="14"/>
      <c r="G251" s="14"/>
      <c r="H251" s="14"/>
      <c r="I251" s="14"/>
      <c r="J251" s="14"/>
      <c r="K251" s="14"/>
      <c r="L251" s="16"/>
      <c r="M251" s="16"/>
      <c r="N251" s="14"/>
      <c r="O251" s="14"/>
      <c r="P251" s="16"/>
      <c r="Q251" s="16"/>
      <c r="R251" s="1"/>
      <c r="S251" s="1"/>
      <c r="T251" s="1"/>
      <c r="U251" s="1"/>
    </row>
    <row r="252" spans="1:21" s="2" customFormat="1" ht="38.25" customHeight="1">
      <c r="A252" s="13"/>
      <c r="B252" s="13"/>
      <c r="C252" s="13"/>
      <c r="D252" s="13"/>
      <c r="E252" s="14"/>
      <c r="F252" s="14"/>
      <c r="G252" s="14"/>
      <c r="H252" s="14"/>
      <c r="I252" s="14"/>
      <c r="J252" s="14"/>
      <c r="K252" s="14"/>
      <c r="L252" s="16"/>
      <c r="M252" s="16"/>
      <c r="N252" s="14"/>
      <c r="O252" s="14"/>
      <c r="P252" s="16"/>
      <c r="Q252" s="16"/>
      <c r="R252" s="1"/>
      <c r="S252" s="1"/>
      <c r="T252" s="1"/>
      <c r="U252" s="1"/>
    </row>
    <row r="253" spans="1:21" s="9" customFormat="1" ht="38.25" customHeight="1">
      <c r="A253" s="100"/>
      <c r="B253" s="100"/>
      <c r="C253" s="6"/>
      <c r="D253" s="6"/>
      <c r="E253" s="7"/>
      <c r="F253" s="7"/>
      <c r="G253" s="7"/>
      <c r="H253" s="7"/>
      <c r="I253" s="7"/>
      <c r="J253" s="7"/>
      <c r="K253" s="7"/>
      <c r="L253" s="17"/>
      <c r="M253" s="17"/>
      <c r="N253" s="7"/>
      <c r="O253" s="7"/>
      <c r="P253" s="17"/>
      <c r="Q253" s="17"/>
      <c r="R253" s="8"/>
      <c r="S253" s="8"/>
      <c r="T253" s="8"/>
      <c r="U253" s="8"/>
    </row>
    <row r="254" spans="1:21" s="9" customFormat="1" ht="38.25" customHeight="1">
      <c r="A254" s="100"/>
      <c r="B254" s="100"/>
      <c r="C254" s="6"/>
      <c r="D254" s="6"/>
      <c r="E254" s="7"/>
      <c r="F254" s="7"/>
      <c r="G254" s="7"/>
      <c r="H254" s="7"/>
      <c r="I254" s="7"/>
      <c r="J254" s="7"/>
      <c r="K254" s="7"/>
      <c r="L254" s="17"/>
      <c r="M254" s="17"/>
      <c r="N254" s="7"/>
      <c r="O254" s="7"/>
      <c r="P254" s="17"/>
      <c r="Q254" s="17"/>
      <c r="R254" s="8"/>
      <c r="S254" s="8"/>
      <c r="T254" s="8"/>
      <c r="U254" s="8"/>
    </row>
    <row r="255" spans="1:21" s="9" customFormat="1" ht="38.25" customHeight="1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17"/>
      <c r="M255" s="17"/>
      <c r="N255" s="7"/>
      <c r="O255" s="7"/>
      <c r="P255" s="17"/>
      <c r="Q255" s="17"/>
      <c r="R255" s="8"/>
      <c r="S255" s="8"/>
      <c r="T255" s="8"/>
      <c r="U255" s="8"/>
    </row>
    <row r="256" spans="1:21" s="9" customFormat="1" ht="38.25" customHeight="1">
      <c r="A256" s="100"/>
      <c r="B256" s="100"/>
      <c r="C256" s="6"/>
      <c r="D256" s="6"/>
      <c r="E256" s="7"/>
      <c r="F256" s="7"/>
      <c r="G256" s="7"/>
      <c r="H256" s="7"/>
      <c r="I256" s="7"/>
      <c r="J256" s="7"/>
      <c r="K256" s="7"/>
      <c r="L256" s="17"/>
      <c r="M256" s="17"/>
      <c r="N256" s="7"/>
      <c r="O256" s="7"/>
      <c r="P256" s="17"/>
      <c r="Q256" s="17"/>
      <c r="R256" s="8"/>
      <c r="S256" s="8"/>
      <c r="T256" s="8"/>
      <c r="U256" s="8"/>
    </row>
    <row r="257" spans="1:17" ht="22.5" customHeight="1"/>
    <row r="258" spans="1:17" ht="45" customHeight="1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</row>
    <row r="259" spans="1:17" ht="28.5" customHeight="1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</row>
    <row r="260" spans="1:17" ht="42.75" customHeight="1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</row>
  </sheetData>
  <mergeCells count="230">
    <mergeCell ref="A258:Q258"/>
    <mergeCell ref="A259:Q259"/>
    <mergeCell ref="A260:Q260"/>
    <mergeCell ref="G247:I247"/>
    <mergeCell ref="J247:M247"/>
    <mergeCell ref="A249:B249"/>
    <mergeCell ref="A253:B253"/>
    <mergeCell ref="A254:B254"/>
    <mergeCell ref="A256:B256"/>
    <mergeCell ref="A247:A248"/>
    <mergeCell ref="B247:B248"/>
    <mergeCell ref="C247:C248"/>
    <mergeCell ref="D247:D248"/>
    <mergeCell ref="E247:E248"/>
    <mergeCell ref="F247:F248"/>
    <mergeCell ref="A241:Q241"/>
    <mergeCell ref="A242:Q242"/>
    <mergeCell ref="A243:Q243"/>
    <mergeCell ref="A244:Q244"/>
    <mergeCell ref="A245:B245"/>
    <mergeCell ref="A246:Q246"/>
    <mergeCell ref="G230:I230"/>
    <mergeCell ref="J230:M230"/>
    <mergeCell ref="A232:B232"/>
    <mergeCell ref="A236:B236"/>
    <mergeCell ref="A237:B237"/>
    <mergeCell ref="A239:B239"/>
    <mergeCell ref="A230:A231"/>
    <mergeCell ref="B230:B231"/>
    <mergeCell ref="C230:C231"/>
    <mergeCell ref="D230:D231"/>
    <mergeCell ref="E230:E231"/>
    <mergeCell ref="F230:F231"/>
    <mergeCell ref="A224:Q224"/>
    <mergeCell ref="A225:Q225"/>
    <mergeCell ref="A226:Q226"/>
    <mergeCell ref="A227:Q227"/>
    <mergeCell ref="A228:B228"/>
    <mergeCell ref="A229:Q229"/>
    <mergeCell ref="G213:I213"/>
    <mergeCell ref="J213:M213"/>
    <mergeCell ref="A215:B215"/>
    <mergeCell ref="A219:B219"/>
    <mergeCell ref="A220:B220"/>
    <mergeCell ref="A222:B222"/>
    <mergeCell ref="A213:A214"/>
    <mergeCell ref="B213:B214"/>
    <mergeCell ref="C213:C214"/>
    <mergeCell ref="D213:D214"/>
    <mergeCell ref="E213:E214"/>
    <mergeCell ref="F213:F214"/>
    <mergeCell ref="A207:Q207"/>
    <mergeCell ref="A208:Q208"/>
    <mergeCell ref="A209:Q209"/>
    <mergeCell ref="A210:Q210"/>
    <mergeCell ref="A211:B211"/>
    <mergeCell ref="A212:Q212"/>
    <mergeCell ref="G196:I196"/>
    <mergeCell ref="J196:M196"/>
    <mergeCell ref="A198:B198"/>
    <mergeCell ref="A202:B202"/>
    <mergeCell ref="A203:B203"/>
    <mergeCell ref="A205:B205"/>
    <mergeCell ref="A196:A197"/>
    <mergeCell ref="B196:B197"/>
    <mergeCell ref="C196:C197"/>
    <mergeCell ref="D196:D197"/>
    <mergeCell ref="E196:E197"/>
    <mergeCell ref="F196:F197"/>
    <mergeCell ref="A190:Q190"/>
    <mergeCell ref="A191:Q191"/>
    <mergeCell ref="A192:Q192"/>
    <mergeCell ref="A193:Q193"/>
    <mergeCell ref="A194:B194"/>
    <mergeCell ref="A195:Q195"/>
    <mergeCell ref="G179:I179"/>
    <mergeCell ref="J179:M179"/>
    <mergeCell ref="A181:B181"/>
    <mergeCell ref="A185:B185"/>
    <mergeCell ref="A186:B186"/>
    <mergeCell ref="A188:B188"/>
    <mergeCell ref="A179:A180"/>
    <mergeCell ref="B179:B180"/>
    <mergeCell ref="C179:C180"/>
    <mergeCell ref="D179:D180"/>
    <mergeCell ref="E179:E180"/>
    <mergeCell ref="F179:F180"/>
    <mergeCell ref="A172:Q172"/>
    <mergeCell ref="A173:Q173"/>
    <mergeCell ref="A174:Q174"/>
    <mergeCell ref="A176:Q176"/>
    <mergeCell ref="A177:B177"/>
    <mergeCell ref="A178:Q178"/>
    <mergeCell ref="G161:I161"/>
    <mergeCell ref="J161:M161"/>
    <mergeCell ref="A163:B163"/>
    <mergeCell ref="A167:B167"/>
    <mergeCell ref="A168:B168"/>
    <mergeCell ref="A170:B170"/>
    <mergeCell ref="A161:A162"/>
    <mergeCell ref="B161:B162"/>
    <mergeCell ref="C161:C162"/>
    <mergeCell ref="D161:D162"/>
    <mergeCell ref="E161:E162"/>
    <mergeCell ref="F161:F162"/>
    <mergeCell ref="A155:Q155"/>
    <mergeCell ref="A156:Q156"/>
    <mergeCell ref="A157:Q157"/>
    <mergeCell ref="A158:Q158"/>
    <mergeCell ref="A159:B159"/>
    <mergeCell ref="A160:Q160"/>
    <mergeCell ref="G144:I144"/>
    <mergeCell ref="J144:M144"/>
    <mergeCell ref="A146:B146"/>
    <mergeCell ref="A150:B150"/>
    <mergeCell ref="A151:B151"/>
    <mergeCell ref="A153:B153"/>
    <mergeCell ref="A144:A145"/>
    <mergeCell ref="B144:B145"/>
    <mergeCell ref="C144:C145"/>
    <mergeCell ref="D144:D145"/>
    <mergeCell ref="E144:E145"/>
    <mergeCell ref="F144:F145"/>
    <mergeCell ref="A138:Q138"/>
    <mergeCell ref="A139:Q139"/>
    <mergeCell ref="A140:Q140"/>
    <mergeCell ref="A141:Q141"/>
    <mergeCell ref="A142:B142"/>
    <mergeCell ref="A143:Q143"/>
    <mergeCell ref="G127:I127"/>
    <mergeCell ref="J127:M127"/>
    <mergeCell ref="A129:B129"/>
    <mergeCell ref="A133:B133"/>
    <mergeCell ref="A134:B134"/>
    <mergeCell ref="A136:B136"/>
    <mergeCell ref="A127:A128"/>
    <mergeCell ref="B127:B128"/>
    <mergeCell ref="C127:C128"/>
    <mergeCell ref="D127:D128"/>
    <mergeCell ref="E127:E128"/>
    <mergeCell ref="F127:F128"/>
    <mergeCell ref="A121:Q121"/>
    <mergeCell ref="A122:Q122"/>
    <mergeCell ref="A123:Q123"/>
    <mergeCell ref="A124:Q124"/>
    <mergeCell ref="A125:B125"/>
    <mergeCell ref="A126:Q126"/>
    <mergeCell ref="G110:I110"/>
    <mergeCell ref="J110:M110"/>
    <mergeCell ref="A112:B112"/>
    <mergeCell ref="A116:B116"/>
    <mergeCell ref="A117:B117"/>
    <mergeCell ref="A119:B119"/>
    <mergeCell ref="A106:Q106"/>
    <mergeCell ref="A107:Q107"/>
    <mergeCell ref="A108:B108"/>
    <mergeCell ref="A109:Q109"/>
    <mergeCell ref="A110:A111"/>
    <mergeCell ref="B110:B111"/>
    <mergeCell ref="C110:C111"/>
    <mergeCell ref="D110:D111"/>
    <mergeCell ref="E110:E111"/>
    <mergeCell ref="F110:F111"/>
    <mergeCell ref="A95:B95"/>
    <mergeCell ref="A99:B99"/>
    <mergeCell ref="A100:B100"/>
    <mergeCell ref="A102:B102"/>
    <mergeCell ref="A104:Q104"/>
    <mergeCell ref="A105:Q105"/>
    <mergeCell ref="A92:Q92"/>
    <mergeCell ref="A93:A94"/>
    <mergeCell ref="B93:B94"/>
    <mergeCell ref="C93:C94"/>
    <mergeCell ref="D93:D94"/>
    <mergeCell ref="E93:E94"/>
    <mergeCell ref="F93:F94"/>
    <mergeCell ref="G93:I93"/>
    <mergeCell ref="J93:M93"/>
    <mergeCell ref="A82:B82"/>
    <mergeCell ref="A86:B86"/>
    <mergeCell ref="A87:B87"/>
    <mergeCell ref="A89:B89"/>
    <mergeCell ref="A90:Q90"/>
    <mergeCell ref="A91:B91"/>
    <mergeCell ref="A79:Q79"/>
    <mergeCell ref="A80:A81"/>
    <mergeCell ref="B80:B81"/>
    <mergeCell ref="C80:C81"/>
    <mergeCell ref="D80:D81"/>
    <mergeCell ref="E80:E81"/>
    <mergeCell ref="F80:F81"/>
    <mergeCell ref="G80:I80"/>
    <mergeCell ref="J80:M80"/>
    <mergeCell ref="A73:B73"/>
    <mergeCell ref="A2:V2"/>
    <mergeCell ref="A74:B74"/>
    <mergeCell ref="A76:B76"/>
    <mergeCell ref="A77:Q77"/>
    <mergeCell ref="A78:B78"/>
    <mergeCell ref="A65:B65"/>
    <mergeCell ref="A66:Q66"/>
    <mergeCell ref="A67:A68"/>
    <mergeCell ref="B67:B68"/>
    <mergeCell ref="C67:C68"/>
    <mergeCell ref="D67:D68"/>
    <mergeCell ref="E67:E68"/>
    <mergeCell ref="F67:F68"/>
    <mergeCell ref="G67:I67"/>
    <mergeCell ref="J67:M67"/>
    <mergeCell ref="A69:B69"/>
    <mergeCell ref="A1:V1"/>
    <mergeCell ref="A56:B56"/>
    <mergeCell ref="A60:B60"/>
    <mergeCell ref="A61:B61"/>
    <mergeCell ref="A63:B63"/>
    <mergeCell ref="A64:Q64"/>
    <mergeCell ref="J4:M4"/>
    <mergeCell ref="N4:Q4"/>
    <mergeCell ref="R4:V4"/>
    <mergeCell ref="A3:V3"/>
    <mergeCell ref="A4:A5"/>
    <mergeCell ref="B4:B5"/>
    <mergeCell ref="C4:C5"/>
    <mergeCell ref="D4:D5"/>
    <mergeCell ref="E4:E5"/>
    <mergeCell ref="F4:F5"/>
    <mergeCell ref="G4:I4"/>
    <mergeCell ref="A34:V34"/>
    <mergeCell ref="A36:V36"/>
    <mergeCell ref="A35:V35"/>
  </mergeCells>
  <printOptions horizontalCentered="1"/>
  <pageMargins left="0" right="0" top="0" bottom="0" header="0" footer="0"/>
  <pageSetup paperSize="9" scale="2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tabSelected="1" view="pageBreakPreview" topLeftCell="A19" zoomScale="40" zoomScaleNormal="41" zoomScaleSheetLayoutView="40" workbookViewId="0">
      <selection activeCell="A31" sqref="A31:V31"/>
    </sheetView>
  </sheetViews>
  <sheetFormatPr defaultRowHeight="13.2"/>
  <cols>
    <col min="1" max="1" width="12" style="55" customWidth="1"/>
    <col min="2" max="2" width="30.21875" style="55" customWidth="1"/>
    <col min="3" max="3" width="16.88671875" style="55" customWidth="1"/>
    <col min="4" max="4" width="17.109375" style="55" customWidth="1"/>
    <col min="5" max="5" width="20.44140625" style="55" customWidth="1"/>
    <col min="6" max="6" width="25.44140625" style="55" customWidth="1"/>
    <col min="7" max="7" width="22.44140625" style="55" customWidth="1"/>
    <col min="8" max="8" width="26.6640625" style="55" customWidth="1"/>
    <col min="9" max="9" width="26.21875" style="55" customWidth="1"/>
    <col min="10" max="10" width="24.33203125" style="55" customWidth="1"/>
    <col min="11" max="11" width="20.5546875" style="55" customWidth="1"/>
    <col min="12" max="12" width="16.21875" style="55" customWidth="1"/>
    <col min="13" max="13" width="14.88671875" style="55" customWidth="1"/>
    <col min="14" max="14" width="26" style="55" customWidth="1"/>
    <col min="15" max="15" width="21.77734375" style="55" customWidth="1"/>
    <col min="16" max="16" width="17.109375" style="55" customWidth="1"/>
    <col min="17" max="17" width="16.21875" style="55" customWidth="1"/>
    <col min="18" max="18" width="17" style="19" customWidth="1"/>
    <col min="19" max="19" width="20.109375" style="19" customWidth="1"/>
    <col min="20" max="20" width="21.6640625" style="19" customWidth="1"/>
    <col min="21" max="21" width="14.77734375" style="19" customWidth="1"/>
    <col min="22" max="22" width="15.21875" style="55" customWidth="1"/>
    <col min="23" max="23" width="42.5546875" style="55" customWidth="1"/>
    <col min="24" max="24" width="8.88671875" style="55"/>
    <col min="25" max="25" width="18.109375" style="55" customWidth="1"/>
    <col min="26" max="16384" width="8.88671875" style="55"/>
  </cols>
  <sheetData>
    <row r="1" spans="1:29" s="58" customFormat="1" ht="53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9" s="58" customFormat="1" ht="68.25" customHeight="1">
      <c r="A2" s="99" t="s">
        <v>84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9" s="80" customFormat="1" ht="45" customHeight="1">
      <c r="A3" s="107" t="s">
        <v>76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9" s="4" customFormat="1" ht="56.25" customHeight="1">
      <c r="A4" s="102" t="s">
        <v>1</v>
      </c>
      <c r="B4" s="102" t="s">
        <v>74</v>
      </c>
      <c r="C4" s="102" t="s">
        <v>3</v>
      </c>
      <c r="D4" s="102" t="s">
        <v>4</v>
      </c>
      <c r="E4" s="102" t="s">
        <v>5</v>
      </c>
      <c r="F4" s="102" t="s">
        <v>89</v>
      </c>
      <c r="G4" s="102" t="s">
        <v>7</v>
      </c>
      <c r="H4" s="102"/>
      <c r="I4" s="102"/>
      <c r="J4" s="102" t="s">
        <v>8</v>
      </c>
      <c r="K4" s="102"/>
      <c r="L4" s="102"/>
      <c r="M4" s="102"/>
      <c r="N4" s="103" t="s">
        <v>66</v>
      </c>
      <c r="O4" s="104"/>
      <c r="P4" s="104"/>
      <c r="Q4" s="105"/>
      <c r="R4" s="103" t="s">
        <v>68</v>
      </c>
      <c r="S4" s="104"/>
      <c r="T4" s="104"/>
      <c r="U4" s="104"/>
      <c r="V4" s="105"/>
    </row>
    <row r="5" spans="1:29" s="4" customFormat="1" ht="253.8" customHeight="1">
      <c r="A5" s="102"/>
      <c r="B5" s="102"/>
      <c r="C5" s="102"/>
      <c r="D5" s="102"/>
      <c r="E5" s="102"/>
      <c r="F5" s="102"/>
      <c r="G5" s="56" t="s">
        <v>9</v>
      </c>
      <c r="H5" s="56" t="s">
        <v>10</v>
      </c>
      <c r="I5" s="56" t="s">
        <v>11</v>
      </c>
      <c r="J5" s="56" t="s">
        <v>12</v>
      </c>
      <c r="K5" s="56" t="s">
        <v>13</v>
      </c>
      <c r="L5" s="56" t="s">
        <v>14</v>
      </c>
      <c r="M5" s="56" t="s">
        <v>15</v>
      </c>
      <c r="N5" s="56" t="s">
        <v>65</v>
      </c>
      <c r="O5" s="56" t="s">
        <v>16</v>
      </c>
      <c r="P5" s="56" t="s">
        <v>17</v>
      </c>
      <c r="Q5" s="56" t="s">
        <v>18</v>
      </c>
      <c r="R5" s="56" t="s">
        <v>32</v>
      </c>
      <c r="S5" s="56" t="s">
        <v>58</v>
      </c>
      <c r="T5" s="56" t="s">
        <v>12</v>
      </c>
      <c r="U5" s="56" t="s">
        <v>33</v>
      </c>
      <c r="V5" s="56" t="s">
        <v>34</v>
      </c>
    </row>
    <row r="6" spans="1:29" s="12" customFormat="1" ht="3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 t="s">
        <v>19</v>
      </c>
      <c r="G6" s="50">
        <v>6</v>
      </c>
      <c r="H6" s="50">
        <v>7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24</v>
      </c>
      <c r="N6" s="50">
        <v>13</v>
      </c>
      <c r="O6" s="50" t="s">
        <v>25</v>
      </c>
      <c r="P6" s="50">
        <v>15</v>
      </c>
      <c r="Q6" s="50">
        <v>16</v>
      </c>
      <c r="R6" s="75">
        <v>17</v>
      </c>
      <c r="S6" s="75">
        <v>18</v>
      </c>
      <c r="T6" s="75">
        <v>19</v>
      </c>
      <c r="U6" s="75" t="s">
        <v>78</v>
      </c>
      <c r="V6" s="75" t="s">
        <v>79</v>
      </c>
    </row>
    <row r="7" spans="1:29" s="58" customFormat="1" ht="60" customHeight="1">
      <c r="A7" s="13">
        <v>1</v>
      </c>
      <c r="B7" s="43" t="s">
        <v>56</v>
      </c>
      <c r="C7" s="34">
        <v>276</v>
      </c>
      <c r="D7" s="34">
        <v>274</v>
      </c>
      <c r="E7" s="14">
        <v>12.989583333333334</v>
      </c>
      <c r="F7" s="14">
        <f>E7+'[18]ANX-III'!$F$7</f>
        <v>25.529166666666669</v>
      </c>
      <c r="G7" s="15">
        <v>243.14500000000015</v>
      </c>
      <c r="H7" s="14">
        <v>209.37333333333331</v>
      </c>
      <c r="I7" s="14">
        <f>G7+H7</f>
        <v>452.51833333333343</v>
      </c>
      <c r="J7" s="14">
        <f>I7+E7</f>
        <v>465.50791666666674</v>
      </c>
      <c r="K7" s="14">
        <f>J7/C7</f>
        <v>1.6866228864734303</v>
      </c>
      <c r="L7" s="16">
        <f>((C7*W7*31)-I7)*100/(C7*W7*31)</f>
        <v>94.711099423406566</v>
      </c>
      <c r="M7" s="16">
        <f>((C7*W7*31)-J7)*100/(C7*W7*31)</f>
        <v>94.559281011376044</v>
      </c>
      <c r="N7" s="15">
        <f>I7+'[18]ANX-III'!$N$7</f>
        <v>783.12375000000009</v>
      </c>
      <c r="O7" s="14">
        <f>N7/C7</f>
        <v>2.8374048913043479</v>
      </c>
      <c r="P7" s="16">
        <f>((C7*W7*61)-(N7-F7))*100/(C7*W7*61)</f>
        <v>95.500150966183583</v>
      </c>
      <c r="Q7" s="16">
        <f>(((C7*W7*61)-N7)*100/(C7*W7*61))</f>
        <v>95.348516571632217</v>
      </c>
      <c r="R7" s="13">
        <v>16581</v>
      </c>
      <c r="S7" s="13">
        <v>267520</v>
      </c>
      <c r="T7" s="16">
        <v>11172.18</v>
      </c>
      <c r="U7" s="44">
        <f>R7/D7</f>
        <v>60.514598540145982</v>
      </c>
      <c r="V7" s="44">
        <f>T7/D7</f>
        <v>40.774379562043798</v>
      </c>
      <c r="W7" s="1">
        <v>1</v>
      </c>
      <c r="Y7" s="60">
        <f>42/60</f>
        <v>0.7</v>
      </c>
    </row>
    <row r="8" spans="1:29" s="58" customFormat="1" ht="60" customHeight="1">
      <c r="A8" s="13">
        <v>2</v>
      </c>
      <c r="B8" s="43" t="s">
        <v>39</v>
      </c>
      <c r="C8" s="34">
        <v>197</v>
      </c>
      <c r="D8" s="34">
        <v>197</v>
      </c>
      <c r="E8" s="14">
        <v>0.76736111111111116</v>
      </c>
      <c r="F8" s="14">
        <f>E8+'[18]ANX-III'!$F$8</f>
        <v>1.5972222222222223</v>
      </c>
      <c r="G8" s="14">
        <v>194.05902777777777</v>
      </c>
      <c r="H8" s="14">
        <v>175.12569444444443</v>
      </c>
      <c r="I8" s="14">
        <f t="shared" ref="I8:I27" si="0">G8+H8</f>
        <v>369.18472222222221</v>
      </c>
      <c r="J8" s="14">
        <f t="shared" ref="J8:J27" si="1">I8+E8</f>
        <v>369.95208333333329</v>
      </c>
      <c r="K8" s="14">
        <f t="shared" ref="K8:K27" si="2">J8/C8</f>
        <v>1.8779293570219964</v>
      </c>
      <c r="L8" s="16">
        <f t="shared" ref="L8:L27" si="3">((C8*W8*31)-I8)*100/(C8*W8*31)</f>
        <v>93.954728635627603</v>
      </c>
      <c r="M8" s="16">
        <f>((C8*W8*31)-J8)*100/(C8*W8*31)</f>
        <v>93.942163364445165</v>
      </c>
      <c r="N8" s="15">
        <f>I8+'[18]ANX-III'!$N$8</f>
        <v>709.40069444444441</v>
      </c>
      <c r="O8" s="14">
        <f t="shared" ref="O8:O27" si="4">N8/C8</f>
        <v>3.6010187535250986</v>
      </c>
      <c r="P8" s="16">
        <f t="shared" ref="P8:P27" si="5">((C8*W8*61)-(N8-F8))*100/(C8*W8*61)</f>
        <v>94.109981923756152</v>
      </c>
      <c r="Q8" s="16">
        <f t="shared" ref="Q8:Q27" si="6">(((C8*W8*61)-N8)*100/(C8*W8*61))</f>
        <v>94.096690567991644</v>
      </c>
      <c r="R8" s="13">
        <v>9301</v>
      </c>
      <c r="S8" s="13">
        <v>207717</v>
      </c>
      <c r="T8" s="16">
        <v>8878.85</v>
      </c>
      <c r="U8" s="44">
        <f t="shared" ref="U8:U27" si="7">R8/D8</f>
        <v>47.213197969543145</v>
      </c>
      <c r="V8" s="44">
        <f t="shared" ref="V8:V27" si="8">T8/D8</f>
        <v>45.070304568527924</v>
      </c>
      <c r="W8" s="1">
        <v>1</v>
      </c>
    </row>
    <row r="9" spans="1:29" s="9" customFormat="1" ht="60" customHeight="1">
      <c r="A9" s="13">
        <v>3</v>
      </c>
      <c r="B9" s="43" t="s">
        <v>27</v>
      </c>
      <c r="C9" s="34">
        <v>178</v>
      </c>
      <c r="D9" s="34">
        <v>178</v>
      </c>
      <c r="E9" s="14">
        <v>4.78125</v>
      </c>
      <c r="F9" s="14">
        <f>E9+'[18]ANX-III'!$F$9</f>
        <v>9.1076388888888893</v>
      </c>
      <c r="G9" s="14">
        <v>82.968055555555551</v>
      </c>
      <c r="H9" s="14">
        <v>119.62638888888888</v>
      </c>
      <c r="I9" s="14">
        <f t="shared" si="0"/>
        <v>202.59444444444443</v>
      </c>
      <c r="J9" s="14">
        <f t="shared" si="1"/>
        <v>207.37569444444443</v>
      </c>
      <c r="K9" s="14">
        <f t="shared" si="2"/>
        <v>1.1650319912609237</v>
      </c>
      <c r="L9" s="16">
        <f t="shared" si="3"/>
        <v>96.328480528371784</v>
      </c>
      <c r="M9" s="16">
        <f t="shared" ref="M9:M27" si="9">((C9*W9*31)-J9)*100/(C9*W9*31)</f>
        <v>96.241832286255075</v>
      </c>
      <c r="N9" s="15">
        <f>I9+'[18]ANX-III'!$N$9</f>
        <v>404.01527777777778</v>
      </c>
      <c r="O9" s="14">
        <f t="shared" si="4"/>
        <v>2.2697487515605492</v>
      </c>
      <c r="P9" s="16">
        <f t="shared" si="5"/>
        <v>96.362979932870786</v>
      </c>
      <c r="Q9" s="16">
        <f t="shared" si="6"/>
        <v>96.279100407277781</v>
      </c>
      <c r="R9" s="13">
        <v>15215</v>
      </c>
      <c r="S9" s="13">
        <v>218511</v>
      </c>
      <c r="T9" s="16">
        <v>4977.0200000000004</v>
      </c>
      <c r="U9" s="44">
        <f t="shared" si="7"/>
        <v>85.477528089887642</v>
      </c>
      <c r="V9" s="44">
        <f t="shared" si="8"/>
        <v>27.960786516853936</v>
      </c>
      <c r="W9" s="1">
        <v>1</v>
      </c>
    </row>
    <row r="10" spans="1:29" s="9" customFormat="1" ht="60" customHeight="1">
      <c r="A10" s="13">
        <v>4</v>
      </c>
      <c r="B10" s="43" t="s">
        <v>40</v>
      </c>
      <c r="C10" s="34">
        <v>215</v>
      </c>
      <c r="D10" s="34">
        <v>215</v>
      </c>
      <c r="E10" s="14">
        <v>0.71666666666666667</v>
      </c>
      <c r="F10" s="14">
        <f>E10+'[18]ANX-III'!$F$10</f>
        <v>1.3083333333333333</v>
      </c>
      <c r="G10" s="14">
        <v>237.1597222222222</v>
      </c>
      <c r="H10" s="14">
        <v>264.56944444444446</v>
      </c>
      <c r="I10" s="14">
        <f t="shared" si="0"/>
        <v>501.72916666666663</v>
      </c>
      <c r="J10" s="14">
        <f t="shared" si="1"/>
        <v>502.44583333333327</v>
      </c>
      <c r="K10" s="14">
        <f t="shared" si="2"/>
        <v>2.3369573643410848</v>
      </c>
      <c r="L10" s="16">
        <f t="shared" si="3"/>
        <v>92.472180545136268</v>
      </c>
      <c r="M10" s="16">
        <f t="shared" si="9"/>
        <v>92.461427856964235</v>
      </c>
      <c r="N10" s="15">
        <f>I10+'[18]ANX-III'!$N$10</f>
        <v>821.81499999999983</v>
      </c>
      <c r="O10" s="14">
        <f t="shared" si="4"/>
        <v>3.8223953488372087</v>
      </c>
      <c r="P10" s="16">
        <f t="shared" si="5"/>
        <v>93.743753971279716</v>
      </c>
      <c r="Q10" s="16">
        <f t="shared" si="6"/>
        <v>93.733778116660318</v>
      </c>
      <c r="R10" s="13">
        <v>13239</v>
      </c>
      <c r="S10" s="13">
        <v>253786</v>
      </c>
      <c r="T10" s="16">
        <v>12058.7</v>
      </c>
      <c r="U10" s="44">
        <f t="shared" si="7"/>
        <v>61.576744186046511</v>
      </c>
      <c r="V10" s="44">
        <f t="shared" si="8"/>
        <v>56.086976744186053</v>
      </c>
      <c r="W10" s="1">
        <v>1</v>
      </c>
    </row>
    <row r="11" spans="1:29" s="9" customFormat="1" ht="60" customHeight="1">
      <c r="A11" s="13">
        <v>5</v>
      </c>
      <c r="B11" s="43" t="s">
        <v>28</v>
      </c>
      <c r="C11" s="34">
        <v>322</v>
      </c>
      <c r="D11" s="34">
        <v>322</v>
      </c>
      <c r="E11" s="14">
        <v>2.5</v>
      </c>
      <c r="F11" s="14">
        <f>E11+'[18]ANX-III'!$F$11</f>
        <v>5</v>
      </c>
      <c r="G11" s="14">
        <v>144.47583333333333</v>
      </c>
      <c r="H11" s="14">
        <v>253.92083333333335</v>
      </c>
      <c r="I11" s="14">
        <f t="shared" si="0"/>
        <v>398.39666666666665</v>
      </c>
      <c r="J11" s="14">
        <f t="shared" si="1"/>
        <v>400.89666666666665</v>
      </c>
      <c r="K11" s="14">
        <f t="shared" si="2"/>
        <v>1.2450207039337473</v>
      </c>
      <c r="L11" s="16">
        <f t="shared" si="3"/>
        <v>96.008849262004929</v>
      </c>
      <c r="M11" s="16">
        <f t="shared" si="9"/>
        <v>95.983804180858868</v>
      </c>
      <c r="N11" s="15">
        <f>I11+'[18]ANX-III'!$N$11</f>
        <v>685.77166666666665</v>
      </c>
      <c r="O11" s="14">
        <f t="shared" si="4"/>
        <v>2.1297256728778469</v>
      </c>
      <c r="P11" s="16">
        <f t="shared" si="5"/>
        <v>96.53410209415199</v>
      </c>
      <c r="Q11" s="16">
        <f t="shared" si="6"/>
        <v>96.508646437905171</v>
      </c>
      <c r="R11" s="13">
        <v>9035</v>
      </c>
      <c r="S11" s="13">
        <v>2622465</v>
      </c>
      <c r="T11" s="16">
        <v>9621.52</v>
      </c>
      <c r="U11" s="44">
        <f t="shared" si="7"/>
        <v>28.059006211180126</v>
      </c>
      <c r="V11" s="44">
        <f t="shared" si="8"/>
        <v>29.880496894409941</v>
      </c>
      <c r="W11" s="1">
        <v>1</v>
      </c>
      <c r="Y11" s="9">
        <f>31/60</f>
        <v>0.51666666666666672</v>
      </c>
    </row>
    <row r="12" spans="1:29" s="58" customFormat="1" ht="60" customHeight="1">
      <c r="A12" s="13">
        <v>6</v>
      </c>
      <c r="B12" s="43" t="s">
        <v>41</v>
      </c>
      <c r="C12" s="34">
        <v>194</v>
      </c>
      <c r="D12" s="34">
        <v>194</v>
      </c>
      <c r="E12" s="35">
        <v>2.125</v>
      </c>
      <c r="F12" s="14">
        <f>E12+'[18]ANX-III'!$F$12</f>
        <v>4.25</v>
      </c>
      <c r="G12" s="36">
        <v>130.34678819444443</v>
      </c>
      <c r="H12" s="36">
        <v>458.11328125000006</v>
      </c>
      <c r="I12" s="14">
        <f t="shared" si="0"/>
        <v>588.46006944444446</v>
      </c>
      <c r="J12" s="14">
        <f t="shared" si="1"/>
        <v>590.58506944444446</v>
      </c>
      <c r="K12" s="14">
        <f t="shared" si="2"/>
        <v>3.0442529352806416</v>
      </c>
      <c r="L12" s="16">
        <f t="shared" si="3"/>
        <v>90.215163461183181</v>
      </c>
      <c r="M12" s="16">
        <f t="shared" si="9"/>
        <v>90.179829241030205</v>
      </c>
      <c r="N12" s="15">
        <f>I12+'[18]ANX-III'!$N$12</f>
        <v>841.08506944444446</v>
      </c>
      <c r="O12" s="14">
        <f t="shared" si="4"/>
        <v>4.3354900486827033</v>
      </c>
      <c r="P12" s="16">
        <f t="shared" si="5"/>
        <v>92.928552734118256</v>
      </c>
      <c r="Q12" s="16">
        <f t="shared" si="6"/>
        <v>92.892639264454587</v>
      </c>
      <c r="R12" s="13">
        <v>12228</v>
      </c>
      <c r="S12" s="13">
        <v>204762</v>
      </c>
      <c r="T12" s="16">
        <v>14714.03</v>
      </c>
      <c r="U12" s="44">
        <f t="shared" si="7"/>
        <v>63.03092783505155</v>
      </c>
      <c r="V12" s="44">
        <f t="shared" si="8"/>
        <v>75.845515463917536</v>
      </c>
      <c r="W12" s="1">
        <v>1</v>
      </c>
      <c r="X12" s="28"/>
      <c r="Y12" s="30">
        <f>2/60</f>
        <v>3.3333333333333333E-2</v>
      </c>
      <c r="Z12" s="29"/>
      <c r="AA12" s="30"/>
      <c r="AB12" s="31"/>
      <c r="AC12" s="32"/>
    </row>
    <row r="13" spans="1:29" s="58" customFormat="1" ht="60" customHeight="1">
      <c r="A13" s="13">
        <v>7</v>
      </c>
      <c r="B13" s="43" t="s">
        <v>42</v>
      </c>
      <c r="C13" s="34">
        <v>307</v>
      </c>
      <c r="D13" s="34">
        <v>307</v>
      </c>
      <c r="E13" s="36">
        <v>2.6666666666666665</v>
      </c>
      <c r="F13" s="14">
        <f>E13+'[18]ANX-III'!$F$13</f>
        <v>5.333333333333333</v>
      </c>
      <c r="G13" s="36">
        <v>253.1058506944444</v>
      </c>
      <c r="H13" s="36">
        <v>324.06602430555557</v>
      </c>
      <c r="I13" s="14">
        <f t="shared" si="0"/>
        <v>577.171875</v>
      </c>
      <c r="J13" s="14">
        <f t="shared" si="1"/>
        <v>579.83854166666663</v>
      </c>
      <c r="K13" s="14">
        <f t="shared" si="2"/>
        <v>1.8887248914223669</v>
      </c>
      <c r="L13" s="16">
        <f t="shared" si="3"/>
        <v>93.935359094252391</v>
      </c>
      <c r="M13" s="16">
        <f t="shared" si="9"/>
        <v>93.90733905992785</v>
      </c>
      <c r="N13" s="15">
        <f>I13+'[18]ANX-III'!$N$13</f>
        <v>784.50520833333337</v>
      </c>
      <c r="O13" s="14">
        <f t="shared" si="4"/>
        <v>2.5553915580890338</v>
      </c>
      <c r="P13" s="16">
        <f t="shared" si="5"/>
        <v>95.839312890478993</v>
      </c>
      <c r="Q13" s="16">
        <f t="shared" si="6"/>
        <v>95.810833511329463</v>
      </c>
      <c r="R13" s="13">
        <v>12443</v>
      </c>
      <c r="S13" s="13">
        <v>400356</v>
      </c>
      <c r="T13" s="16">
        <v>7841.58</v>
      </c>
      <c r="U13" s="44">
        <f t="shared" si="7"/>
        <v>40.530944625407166</v>
      </c>
      <c r="V13" s="44">
        <f t="shared" si="8"/>
        <v>25.542605863192183</v>
      </c>
      <c r="W13" s="1">
        <v>1</v>
      </c>
      <c r="X13" s="28"/>
      <c r="Y13" s="30">
        <f>35/60</f>
        <v>0.58333333333333337</v>
      </c>
      <c r="Z13" s="29"/>
      <c r="AA13" s="30"/>
      <c r="AB13" s="31"/>
      <c r="AC13" s="32"/>
    </row>
    <row r="14" spans="1:29" s="58" customFormat="1" ht="60" customHeight="1">
      <c r="A14" s="13">
        <v>8</v>
      </c>
      <c r="B14" s="43" t="s">
        <v>57</v>
      </c>
      <c r="C14" s="34">
        <v>105</v>
      </c>
      <c r="D14" s="34">
        <v>105</v>
      </c>
      <c r="E14" s="38">
        <v>1.3333333333333333</v>
      </c>
      <c r="F14" s="14">
        <f>E14+'[18]ANX-III'!$F$14</f>
        <v>2.6666666666666665</v>
      </c>
      <c r="G14" s="36">
        <v>41.279687500000001</v>
      </c>
      <c r="H14" s="36">
        <v>157.29505208333333</v>
      </c>
      <c r="I14" s="14">
        <f t="shared" si="0"/>
        <v>198.57473958333333</v>
      </c>
      <c r="J14" s="14">
        <f t="shared" si="1"/>
        <v>199.90807291666667</v>
      </c>
      <c r="K14" s="14">
        <f t="shared" si="2"/>
        <v>1.9038864087301588</v>
      </c>
      <c r="L14" s="16">
        <f t="shared" si="3"/>
        <v>93.899393561187921</v>
      </c>
      <c r="M14" s="16">
        <f t="shared" si="9"/>
        <v>93.858430939580131</v>
      </c>
      <c r="N14" s="15">
        <f>I14+'[18]ANX-III'!$N$14</f>
        <v>321.99140625000001</v>
      </c>
      <c r="O14" s="14">
        <f t="shared" si="4"/>
        <v>3.0665848214285716</v>
      </c>
      <c r="P14" s="16">
        <f t="shared" si="5"/>
        <v>95.014445908144666</v>
      </c>
      <c r="Q14" s="16">
        <f t="shared" si="6"/>
        <v>94.972811768149882</v>
      </c>
      <c r="R14" s="13">
        <v>2428</v>
      </c>
      <c r="S14" s="13">
        <v>45623</v>
      </c>
      <c r="T14" s="16">
        <v>4797.78</v>
      </c>
      <c r="U14" s="44">
        <f t="shared" si="7"/>
        <v>23.123809523809523</v>
      </c>
      <c r="V14" s="44">
        <f t="shared" si="8"/>
        <v>45.693142857142853</v>
      </c>
      <c r="W14" s="1">
        <v>1</v>
      </c>
      <c r="X14" s="33"/>
      <c r="Y14" s="30">
        <f>47/60</f>
        <v>0.78333333333333333</v>
      </c>
      <c r="Z14" s="29"/>
      <c r="AA14" s="30"/>
      <c r="AB14" s="31"/>
      <c r="AC14" s="32"/>
    </row>
    <row r="15" spans="1:29" s="4" customFormat="1" ht="60" customHeight="1">
      <c r="A15" s="13">
        <v>9</v>
      </c>
      <c r="B15" s="39" t="s">
        <v>30</v>
      </c>
      <c r="C15" s="85">
        <v>160</v>
      </c>
      <c r="D15" s="81">
        <v>160</v>
      </c>
      <c r="E15" s="38">
        <v>25.248611111111114</v>
      </c>
      <c r="F15" s="14">
        <f>E15+'[18]ANX-III'!$F$15</f>
        <v>44.985416666666666</v>
      </c>
      <c r="G15" s="38">
        <v>115.25486111111111</v>
      </c>
      <c r="H15" s="38">
        <v>300.79305555555555</v>
      </c>
      <c r="I15" s="14">
        <f t="shared" si="0"/>
        <v>416.04791666666665</v>
      </c>
      <c r="J15" s="14">
        <f t="shared" si="1"/>
        <v>441.29652777777778</v>
      </c>
      <c r="K15" s="14">
        <f t="shared" si="2"/>
        <v>2.7581032986111111</v>
      </c>
      <c r="L15" s="16">
        <f t="shared" si="3"/>
        <v>91.611937163978496</v>
      </c>
      <c r="M15" s="16">
        <f t="shared" si="9"/>
        <v>91.10289258512546</v>
      </c>
      <c r="N15" s="15">
        <f>I15+'[18]ANX-III'!$N$15</f>
        <v>699.83124999999995</v>
      </c>
      <c r="O15" s="14">
        <f t="shared" si="4"/>
        <v>4.3739453125000001</v>
      </c>
      <c r="P15" s="16">
        <f t="shared" si="5"/>
        <v>93.290514002732252</v>
      </c>
      <c r="Q15" s="16">
        <f t="shared" si="6"/>
        <v>92.829597848360663</v>
      </c>
      <c r="R15" s="13">
        <v>7579</v>
      </c>
      <c r="S15" s="13">
        <v>149063</v>
      </c>
      <c r="T15" s="16">
        <v>10591.116666666667</v>
      </c>
      <c r="U15" s="44">
        <f t="shared" si="7"/>
        <v>47.368749999999999</v>
      </c>
      <c r="V15" s="44">
        <f t="shared" si="8"/>
        <v>66.194479166666667</v>
      </c>
      <c r="W15" s="1">
        <v>1</v>
      </c>
    </row>
    <row r="16" spans="1:29" s="4" customFormat="1" ht="60" customHeight="1">
      <c r="A16" s="13">
        <v>10</v>
      </c>
      <c r="B16" s="39" t="s">
        <v>44</v>
      </c>
      <c r="C16" s="13">
        <v>197</v>
      </c>
      <c r="D16" s="44">
        <v>183</v>
      </c>
      <c r="E16" s="38">
        <v>0.23958333333333334</v>
      </c>
      <c r="F16" s="14">
        <f>E16+'[18]ANX-III'!$F$16</f>
        <v>0.33334490740740741</v>
      </c>
      <c r="G16" s="38">
        <v>162.14583333333334</v>
      </c>
      <c r="H16" s="38">
        <v>416.625</v>
      </c>
      <c r="I16" s="14">
        <f t="shared" si="0"/>
        <v>578.77083333333337</v>
      </c>
      <c r="J16" s="14">
        <f t="shared" si="1"/>
        <v>579.01041666666674</v>
      </c>
      <c r="K16" s="14">
        <f t="shared" si="2"/>
        <v>2.9391391708967856</v>
      </c>
      <c r="L16" s="16">
        <f t="shared" si="3"/>
        <v>90.522828994050556</v>
      </c>
      <c r="M16" s="16">
        <f t="shared" si="9"/>
        <v>90.518905900332939</v>
      </c>
      <c r="N16" s="15">
        <f>I16+'[18]ANX-III'!$N$16</f>
        <v>852.24099537037046</v>
      </c>
      <c r="O16" s="14">
        <f t="shared" si="4"/>
        <v>4.32609642319985</v>
      </c>
      <c r="P16" s="16">
        <f t="shared" si="5"/>
        <v>92.91081259496579</v>
      </c>
      <c r="Q16" s="16">
        <f t="shared" si="6"/>
        <v>92.908038650492045</v>
      </c>
      <c r="R16" s="13">
        <v>7762</v>
      </c>
      <c r="S16" s="13">
        <v>292779</v>
      </c>
      <c r="T16" s="16">
        <v>13896.250000000002</v>
      </c>
      <c r="U16" s="44">
        <f t="shared" si="7"/>
        <v>42.415300546448087</v>
      </c>
      <c r="V16" s="44">
        <f t="shared" si="8"/>
        <v>75.935792349726782</v>
      </c>
      <c r="W16" s="1">
        <v>1</v>
      </c>
    </row>
    <row r="17" spans="1:23" s="9" customFormat="1" ht="60" customHeight="1">
      <c r="A17" s="13">
        <v>11</v>
      </c>
      <c r="B17" s="43" t="s">
        <v>45</v>
      </c>
      <c r="C17" s="44">
        <v>194</v>
      </c>
      <c r="D17" s="44">
        <v>194</v>
      </c>
      <c r="E17" s="14">
        <v>25.044444444444448</v>
      </c>
      <c r="F17" s="14">
        <f>E17+'[18]ANX-III'!$F$17</f>
        <v>37.170150462962965</v>
      </c>
      <c r="G17" s="14">
        <v>121.38402777777777</v>
      </c>
      <c r="H17" s="14">
        <v>163.38680555555555</v>
      </c>
      <c r="I17" s="14">
        <f t="shared" si="0"/>
        <v>284.77083333333331</v>
      </c>
      <c r="J17" s="14">
        <f t="shared" si="1"/>
        <v>309.81527777777774</v>
      </c>
      <c r="K17" s="14">
        <f t="shared" si="2"/>
        <v>1.5969859679266893</v>
      </c>
      <c r="L17" s="16">
        <f t="shared" si="3"/>
        <v>95.264868085578115</v>
      </c>
      <c r="M17" s="16">
        <f t="shared" si="9"/>
        <v>94.848432361526818</v>
      </c>
      <c r="N17" s="15">
        <f>I17+'[18]ANX-III'!$N$17</f>
        <v>457.19586805555548</v>
      </c>
      <c r="O17" s="14">
        <f t="shared" si="4"/>
        <v>2.3566797322451314</v>
      </c>
      <c r="P17" s="16">
        <f t="shared" si="5"/>
        <v>96.450686854887664</v>
      </c>
      <c r="Q17" s="16">
        <f t="shared" si="6"/>
        <v>96.136590602876822</v>
      </c>
      <c r="R17" s="13">
        <v>11503</v>
      </c>
      <c r="S17" s="13">
        <v>210624</v>
      </c>
      <c r="T17" s="16">
        <v>7435.5666666666657</v>
      </c>
      <c r="U17" s="44">
        <f t="shared" si="7"/>
        <v>59.293814432989691</v>
      </c>
      <c r="V17" s="44">
        <f t="shared" si="8"/>
        <v>38.327663230240546</v>
      </c>
      <c r="W17" s="1">
        <v>1</v>
      </c>
    </row>
    <row r="18" spans="1:23" s="12" customFormat="1" ht="60" customHeight="1">
      <c r="A18" s="13">
        <v>12</v>
      </c>
      <c r="B18" s="43" t="s">
        <v>46</v>
      </c>
      <c r="C18" s="44">
        <v>147</v>
      </c>
      <c r="D18" s="44">
        <v>147</v>
      </c>
      <c r="E18" s="14">
        <v>0.7944444444444444</v>
      </c>
      <c r="F18" s="14">
        <f>E18+'[18]ANX-III'!$F$18</f>
        <v>1.7632060185185185</v>
      </c>
      <c r="G18" s="14">
        <v>59.542361111111113</v>
      </c>
      <c r="H18" s="14">
        <v>162.2513888888889</v>
      </c>
      <c r="I18" s="14">
        <f t="shared" si="0"/>
        <v>221.79375000000002</v>
      </c>
      <c r="J18" s="14">
        <f t="shared" si="1"/>
        <v>222.58819444444447</v>
      </c>
      <c r="K18" s="14">
        <f t="shared" si="2"/>
        <v>1.5142054043839759</v>
      </c>
      <c r="L18" s="16">
        <f t="shared" si="3"/>
        <v>95.132899934167213</v>
      </c>
      <c r="M18" s="16">
        <f t="shared" si="9"/>
        <v>95.115466437471042</v>
      </c>
      <c r="N18" s="15">
        <f>I18+'[18]ANX-III'!$N$18</f>
        <v>357.59795138888893</v>
      </c>
      <c r="O18" s="14">
        <f t="shared" si="4"/>
        <v>2.4326391250944823</v>
      </c>
      <c r="P18" s="16">
        <f t="shared" si="5"/>
        <v>96.031730284706484</v>
      </c>
      <c r="Q18" s="16">
        <f t="shared" si="6"/>
        <v>96.012067008041839</v>
      </c>
      <c r="R18" s="13">
        <v>2542</v>
      </c>
      <c r="S18" s="13">
        <v>193270</v>
      </c>
      <c r="T18" s="16">
        <v>5342.1166666666668</v>
      </c>
      <c r="U18" s="44">
        <f t="shared" si="7"/>
        <v>17.292517006802722</v>
      </c>
      <c r="V18" s="44">
        <f t="shared" si="8"/>
        <v>36.340929705215423</v>
      </c>
      <c r="W18" s="1">
        <v>1</v>
      </c>
    </row>
    <row r="19" spans="1:23" s="58" customFormat="1" ht="60" customHeight="1">
      <c r="A19" s="13">
        <v>13</v>
      </c>
      <c r="B19" s="43" t="s">
        <v>47</v>
      </c>
      <c r="C19" s="44">
        <v>33</v>
      </c>
      <c r="D19" s="44">
        <v>33</v>
      </c>
      <c r="E19" s="14">
        <v>1.0437499999999997</v>
      </c>
      <c r="F19" s="14">
        <f>E19+'[18]ANX-III'!$F$19</f>
        <v>2.0874999999999995</v>
      </c>
      <c r="G19" s="15">
        <v>99.509027777777774</v>
      </c>
      <c r="H19" s="14">
        <v>56.663888888888906</v>
      </c>
      <c r="I19" s="14">
        <f t="shared" si="0"/>
        <v>156.17291666666668</v>
      </c>
      <c r="J19" s="14">
        <f t="shared" si="1"/>
        <v>157.21666666666667</v>
      </c>
      <c r="K19" s="14">
        <f t="shared" si="2"/>
        <v>4.764141414141414</v>
      </c>
      <c r="L19" s="16">
        <f t="shared" si="3"/>
        <v>84.733830237862492</v>
      </c>
      <c r="M19" s="16">
        <f t="shared" si="9"/>
        <v>84.631801889866395</v>
      </c>
      <c r="N19" s="15">
        <f>I19+'[18]ANX-III'!$N$19</f>
        <v>281.60555555555555</v>
      </c>
      <c r="O19" s="14">
        <f t="shared" si="4"/>
        <v>8.533501683501683</v>
      </c>
      <c r="P19" s="16">
        <f t="shared" si="5"/>
        <v>86.114353921730967</v>
      </c>
      <c r="Q19" s="16">
        <f t="shared" si="6"/>
        <v>86.010652977866087</v>
      </c>
      <c r="R19" s="13">
        <v>45</v>
      </c>
      <c r="S19" s="13">
        <v>36850</v>
      </c>
      <c r="T19" s="16">
        <v>3773.2</v>
      </c>
      <c r="U19" s="44">
        <f t="shared" si="7"/>
        <v>1.3636363636363635</v>
      </c>
      <c r="V19" s="44">
        <f t="shared" si="8"/>
        <v>114.33939393939393</v>
      </c>
      <c r="W19" s="1">
        <v>1</v>
      </c>
    </row>
    <row r="20" spans="1:23" s="58" customFormat="1" ht="60" customHeight="1">
      <c r="A20" s="44">
        <v>14</v>
      </c>
      <c r="B20" s="43" t="s">
        <v>48</v>
      </c>
      <c r="C20" s="44">
        <v>32</v>
      </c>
      <c r="D20" s="44">
        <v>32</v>
      </c>
      <c r="E20" s="14">
        <v>2.9159722222222211</v>
      </c>
      <c r="F20" s="14">
        <f>E20+'[18]ANX-III'!$F$20</f>
        <v>3.7298611111111102</v>
      </c>
      <c r="G20" s="14">
        <v>11.274305555555557</v>
      </c>
      <c r="H20" s="14">
        <v>26.065972222222225</v>
      </c>
      <c r="I20" s="14">
        <f t="shared" si="0"/>
        <v>37.340277777777786</v>
      </c>
      <c r="J20" s="14">
        <f t="shared" si="1"/>
        <v>40.256250000000009</v>
      </c>
      <c r="K20" s="14">
        <f t="shared" si="2"/>
        <v>1.2580078125000003</v>
      </c>
      <c r="L20" s="16">
        <f t="shared" si="3"/>
        <v>96.235859094982075</v>
      </c>
      <c r="M20" s="16">
        <f t="shared" si="9"/>
        <v>95.941910282258064</v>
      </c>
      <c r="N20" s="15">
        <f>I20+'[18]ANX-III'!$N$20</f>
        <v>63.208333333333343</v>
      </c>
      <c r="O20" s="14">
        <f t="shared" si="4"/>
        <v>1.975260416666667</v>
      </c>
      <c r="P20" s="16">
        <f t="shared" si="5"/>
        <v>96.952947119763209</v>
      </c>
      <c r="Q20" s="16">
        <f t="shared" si="6"/>
        <v>96.761868169398923</v>
      </c>
      <c r="R20" s="13">
        <v>90</v>
      </c>
      <c r="S20" s="44">
        <v>26828</v>
      </c>
      <c r="T20" s="16">
        <v>966.1500000000002</v>
      </c>
      <c r="U20" s="44">
        <f t="shared" si="7"/>
        <v>2.8125</v>
      </c>
      <c r="V20" s="44">
        <f t="shared" si="8"/>
        <v>30.192187500000006</v>
      </c>
      <c r="W20" s="1">
        <v>1</v>
      </c>
    </row>
    <row r="21" spans="1:23" s="9" customFormat="1" ht="60" customHeight="1">
      <c r="A21" s="13">
        <v>15</v>
      </c>
      <c r="B21" s="43" t="s">
        <v>49</v>
      </c>
      <c r="C21" s="44">
        <v>17</v>
      </c>
      <c r="D21" s="44">
        <v>17</v>
      </c>
      <c r="E21" s="14">
        <v>0.46388888888888885</v>
      </c>
      <c r="F21" s="14">
        <f>E21+'[18]ANX-III'!$F$21</f>
        <v>0.9277777777777777</v>
      </c>
      <c r="G21" s="14">
        <v>6.3458333333333341</v>
      </c>
      <c r="H21" s="14">
        <v>14.922916666666666</v>
      </c>
      <c r="I21" s="14">
        <f t="shared" si="0"/>
        <v>21.268750000000001</v>
      </c>
      <c r="J21" s="14">
        <f t="shared" si="1"/>
        <v>21.732638888888889</v>
      </c>
      <c r="K21" s="14">
        <f t="shared" si="2"/>
        <v>1.278390522875817</v>
      </c>
      <c r="L21" s="16">
        <f t="shared" si="3"/>
        <v>95.964184060721067</v>
      </c>
      <c r="M21" s="16">
        <f t="shared" si="9"/>
        <v>95.876159603626391</v>
      </c>
      <c r="N21" s="15">
        <f>I21+'[18]ANX-III'!$N$21</f>
        <v>43.00138888888889</v>
      </c>
      <c r="O21" s="14">
        <f t="shared" si="4"/>
        <v>2.5294934640522877</v>
      </c>
      <c r="P21" s="16">
        <f t="shared" si="5"/>
        <v>95.942756884174443</v>
      </c>
      <c r="Q21" s="16">
        <f t="shared" si="6"/>
        <v>95.853289403192974</v>
      </c>
      <c r="R21" s="13">
        <v>20</v>
      </c>
      <c r="S21" s="44">
        <v>24522</v>
      </c>
      <c r="T21" s="16">
        <v>521.58333333333337</v>
      </c>
      <c r="U21" s="44">
        <f t="shared" si="7"/>
        <v>1.1764705882352942</v>
      </c>
      <c r="V21" s="44">
        <f t="shared" si="8"/>
        <v>30.68137254901961</v>
      </c>
      <c r="W21" s="1">
        <v>1</v>
      </c>
    </row>
    <row r="22" spans="1:23" s="9" customFormat="1" ht="60" customHeight="1">
      <c r="A22" s="44">
        <v>16</v>
      </c>
      <c r="B22" s="43" t="s">
        <v>50</v>
      </c>
      <c r="C22" s="44">
        <v>40</v>
      </c>
      <c r="D22" s="44">
        <v>40</v>
      </c>
      <c r="E22" s="14">
        <v>3.3201388888888896</v>
      </c>
      <c r="F22" s="14">
        <f>E22+'[18]ANX-III'!$F$22</f>
        <v>6.6402777777777793</v>
      </c>
      <c r="G22" s="14">
        <v>25.486111111111114</v>
      </c>
      <c r="H22" s="14">
        <v>50.127777777777787</v>
      </c>
      <c r="I22" s="14">
        <f t="shared" si="0"/>
        <v>75.613888888888908</v>
      </c>
      <c r="J22" s="14">
        <f t="shared" si="1"/>
        <v>78.9340277777778</v>
      </c>
      <c r="K22" s="14">
        <f t="shared" si="2"/>
        <v>1.973350694444445</v>
      </c>
      <c r="L22" s="16">
        <f t="shared" si="3"/>
        <v>93.902105734767034</v>
      </c>
      <c r="M22" s="16">
        <f t="shared" si="9"/>
        <v>93.634352598566309</v>
      </c>
      <c r="N22" s="15">
        <f>I22+'[18]ANX-III'!$N$22</f>
        <v>154.54791666666671</v>
      </c>
      <c r="O22" s="14">
        <f t="shared" si="4"/>
        <v>3.8636979166666676</v>
      </c>
      <c r="P22" s="16">
        <f t="shared" si="5"/>
        <v>93.938211520947178</v>
      </c>
      <c r="Q22" s="16">
        <f t="shared" si="6"/>
        <v>93.666068989071036</v>
      </c>
      <c r="R22" s="13">
        <v>105</v>
      </c>
      <c r="S22" s="44">
        <v>61577</v>
      </c>
      <c r="T22" s="16">
        <v>1894.4166666666672</v>
      </c>
      <c r="U22" s="44">
        <f t="shared" si="7"/>
        <v>2.625</v>
      </c>
      <c r="V22" s="44">
        <f t="shared" si="8"/>
        <v>47.36041666666668</v>
      </c>
      <c r="W22" s="1">
        <v>1</v>
      </c>
    </row>
    <row r="23" spans="1:23" s="9" customFormat="1" ht="60" customHeight="1">
      <c r="A23" s="13">
        <v>17</v>
      </c>
      <c r="B23" s="43" t="s">
        <v>52</v>
      </c>
      <c r="C23" s="44">
        <v>42</v>
      </c>
      <c r="D23" s="44">
        <v>42</v>
      </c>
      <c r="E23" s="14">
        <v>0.55486111111111103</v>
      </c>
      <c r="F23" s="14">
        <f>E23+'[18]ANX-III'!$F$23</f>
        <v>0.83958333333333324</v>
      </c>
      <c r="G23" s="14">
        <v>21.931250000000002</v>
      </c>
      <c r="H23" s="14">
        <v>25.265972222222221</v>
      </c>
      <c r="I23" s="14">
        <f t="shared" si="0"/>
        <v>47.197222222222223</v>
      </c>
      <c r="J23" s="14">
        <f t="shared" si="1"/>
        <v>47.752083333333331</v>
      </c>
      <c r="K23" s="14">
        <f t="shared" si="2"/>
        <v>1.136954365079365</v>
      </c>
      <c r="L23" s="16">
        <f t="shared" si="3"/>
        <v>96.375021334698744</v>
      </c>
      <c r="M23" s="16">
        <f t="shared" si="9"/>
        <v>96.332405273937539</v>
      </c>
      <c r="N23" s="15">
        <f>I23+'[18]ANX-III'!$N$23</f>
        <v>94.679166666666674</v>
      </c>
      <c r="O23" s="14">
        <f t="shared" si="4"/>
        <v>2.2542658730158731</v>
      </c>
      <c r="P23" s="16">
        <f t="shared" si="5"/>
        <v>96.337252797293772</v>
      </c>
      <c r="Q23" s="16">
        <f t="shared" si="6"/>
        <v>96.304482175383811</v>
      </c>
      <c r="R23" s="13">
        <v>3317</v>
      </c>
      <c r="S23" s="44">
        <v>52468</v>
      </c>
      <c r="T23" s="16">
        <v>1146.05</v>
      </c>
      <c r="U23" s="44">
        <f t="shared" si="7"/>
        <v>78.976190476190482</v>
      </c>
      <c r="V23" s="44">
        <f t="shared" si="8"/>
        <v>27.286904761904761</v>
      </c>
      <c r="W23" s="1">
        <v>1</v>
      </c>
    </row>
    <row r="24" spans="1:23" s="9" customFormat="1" ht="60" customHeight="1">
      <c r="A24" s="44">
        <v>18</v>
      </c>
      <c r="B24" s="43" t="s">
        <v>59</v>
      </c>
      <c r="C24" s="44">
        <v>19</v>
      </c>
      <c r="D24" s="44">
        <v>19</v>
      </c>
      <c r="E24" s="14">
        <v>0.47013888888888888</v>
      </c>
      <c r="F24" s="14">
        <f>E24+'[18]ANX-III'!$F$24</f>
        <v>0.90555555555555556</v>
      </c>
      <c r="G24" s="14">
        <v>11.949305555555556</v>
      </c>
      <c r="H24" s="14">
        <v>8.8180555555555546</v>
      </c>
      <c r="I24" s="14">
        <f t="shared" si="0"/>
        <v>20.767361111111111</v>
      </c>
      <c r="J24" s="14">
        <f t="shared" si="1"/>
        <v>21.237500000000001</v>
      </c>
      <c r="K24" s="14">
        <f t="shared" si="2"/>
        <v>1.1177631578947369</v>
      </c>
      <c r="L24" s="16">
        <f t="shared" si="3"/>
        <v>96.474132239200159</v>
      </c>
      <c r="M24" s="16">
        <f t="shared" si="9"/>
        <v>96.394312393887958</v>
      </c>
      <c r="N24" s="15">
        <f>I24+'[18]ANX-III'!$N$24</f>
        <v>31.516012731481482</v>
      </c>
      <c r="O24" s="14">
        <f t="shared" si="4"/>
        <v>1.658737512183236</v>
      </c>
      <c r="P24" s="16">
        <f t="shared" si="5"/>
        <v>97.358890666442989</v>
      </c>
      <c r="Q24" s="16">
        <f t="shared" si="6"/>
        <v>97.28075817674879</v>
      </c>
      <c r="R24" s="13">
        <v>715</v>
      </c>
      <c r="S24" s="44">
        <v>45583</v>
      </c>
      <c r="T24" s="16">
        <v>509.70000000000005</v>
      </c>
      <c r="U24" s="44">
        <f t="shared" si="7"/>
        <v>37.631578947368418</v>
      </c>
      <c r="V24" s="44">
        <f t="shared" si="8"/>
        <v>26.826315789473686</v>
      </c>
      <c r="W24" s="1">
        <v>1</v>
      </c>
    </row>
    <row r="25" spans="1:23" s="58" customFormat="1" ht="60" customHeight="1">
      <c r="A25" s="13">
        <v>19</v>
      </c>
      <c r="B25" s="43" t="s">
        <v>29</v>
      </c>
      <c r="C25" s="44">
        <v>39</v>
      </c>
      <c r="D25" s="44">
        <v>39</v>
      </c>
      <c r="E25" s="14">
        <v>0.86111111111111116</v>
      </c>
      <c r="F25" s="14">
        <f>E25+'[18]ANX-III'!$F$25</f>
        <v>1.4284722222222221</v>
      </c>
      <c r="G25" s="14">
        <v>27.993055555555557</v>
      </c>
      <c r="H25" s="14">
        <v>19.024594907407408</v>
      </c>
      <c r="I25" s="14">
        <f t="shared" si="0"/>
        <v>47.017650462962962</v>
      </c>
      <c r="J25" s="14">
        <f t="shared" si="1"/>
        <v>47.878761574074076</v>
      </c>
      <c r="K25" s="14">
        <f t="shared" si="2"/>
        <v>1.2276605531813867</v>
      </c>
      <c r="L25" s="16">
        <f t="shared" si="3"/>
        <v>96.111029738381887</v>
      </c>
      <c r="M25" s="16">
        <f t="shared" si="9"/>
        <v>96.039804667156815</v>
      </c>
      <c r="N25" s="15">
        <f>I25+'[18]ANX-III'!$N$25</f>
        <v>94.602662037037035</v>
      </c>
      <c r="O25" s="14">
        <f t="shared" si="4"/>
        <v>2.4257092830009497</v>
      </c>
      <c r="P25" s="16">
        <f t="shared" si="5"/>
        <v>96.083472475207444</v>
      </c>
      <c r="Q25" s="16">
        <f t="shared" si="6"/>
        <v>96.023427404916475</v>
      </c>
      <c r="R25" s="13">
        <v>5585</v>
      </c>
      <c r="S25" s="44">
        <v>38024</v>
      </c>
      <c r="T25" s="16">
        <v>1149.0902777777778</v>
      </c>
      <c r="U25" s="44">
        <f t="shared" si="7"/>
        <v>143.2051282051282</v>
      </c>
      <c r="V25" s="44">
        <f t="shared" si="8"/>
        <v>29.463853276353277</v>
      </c>
      <c r="W25" s="1">
        <v>1</v>
      </c>
    </row>
    <row r="26" spans="1:23" s="58" customFormat="1" ht="60" customHeight="1">
      <c r="A26" s="44">
        <v>20</v>
      </c>
      <c r="B26" s="43" t="s">
        <v>54</v>
      </c>
      <c r="C26" s="44">
        <v>47</v>
      </c>
      <c r="D26" s="44">
        <v>47</v>
      </c>
      <c r="E26" s="14">
        <v>1.4201388888888891</v>
      </c>
      <c r="F26" s="14">
        <f>E26+'[18]ANX-III'!$F$26</f>
        <v>2.8402777777777781</v>
      </c>
      <c r="G26" s="14">
        <v>17.53541666666667</v>
      </c>
      <c r="H26" s="14">
        <v>81.47152777777778</v>
      </c>
      <c r="I26" s="14">
        <f t="shared" si="0"/>
        <v>99.006944444444457</v>
      </c>
      <c r="J26" s="14">
        <f t="shared" si="1"/>
        <v>100.42708333333334</v>
      </c>
      <c r="K26" s="14">
        <f t="shared" si="2"/>
        <v>2.1367464539007095</v>
      </c>
      <c r="L26" s="16">
        <f t="shared" si="3"/>
        <v>93.204739571417676</v>
      </c>
      <c r="M26" s="16">
        <f t="shared" si="9"/>
        <v>93.107269503546107</v>
      </c>
      <c r="N26" s="15">
        <f>I26+'[18]ANX-III'!$N$26</f>
        <v>159.49236111111111</v>
      </c>
      <c r="O26" s="14">
        <f t="shared" si="4"/>
        <v>3.3934544917257683</v>
      </c>
      <c r="P26" s="16">
        <f t="shared" si="5"/>
        <v>94.53602778746658</v>
      </c>
      <c r="Q26" s="16">
        <f t="shared" si="6"/>
        <v>94.436959849629886</v>
      </c>
      <c r="R26" s="13">
        <v>4965</v>
      </c>
      <c r="S26" s="44">
        <v>52541</v>
      </c>
      <c r="T26" s="16">
        <v>2410.25</v>
      </c>
      <c r="U26" s="44">
        <f t="shared" si="7"/>
        <v>105.63829787234043</v>
      </c>
      <c r="V26" s="44">
        <f t="shared" si="8"/>
        <v>51.281914893617021</v>
      </c>
      <c r="W26" s="1">
        <v>1</v>
      </c>
    </row>
    <row r="27" spans="1:23" s="58" customFormat="1" ht="60" customHeight="1">
      <c r="A27" s="13">
        <v>21</v>
      </c>
      <c r="B27" s="43" t="s">
        <v>55</v>
      </c>
      <c r="C27" s="13">
        <v>110</v>
      </c>
      <c r="D27" s="44">
        <v>110</v>
      </c>
      <c r="E27" s="14">
        <v>1.1020833333333333</v>
      </c>
      <c r="F27" s="14">
        <f>E27+'[18]ANX-III'!$F$27</f>
        <v>1.9437500000000001</v>
      </c>
      <c r="G27" s="14">
        <v>79.239583333333329</v>
      </c>
      <c r="H27" s="14">
        <v>68.727777777777774</v>
      </c>
      <c r="I27" s="14">
        <f t="shared" si="0"/>
        <v>147.9673611111111</v>
      </c>
      <c r="J27" s="14">
        <f t="shared" si="1"/>
        <v>149.06944444444443</v>
      </c>
      <c r="K27" s="14">
        <f t="shared" si="2"/>
        <v>1.3551767676767674</v>
      </c>
      <c r="L27" s="16">
        <f t="shared" si="3"/>
        <v>95.660781199087651</v>
      </c>
      <c r="M27" s="16">
        <f t="shared" si="9"/>
        <v>95.628462039752364</v>
      </c>
      <c r="N27" s="15">
        <f>I27+'[18]ANX-III'!$N$27</f>
        <v>296.77638888888885</v>
      </c>
      <c r="O27" s="14">
        <f t="shared" si="4"/>
        <v>2.6979671717171714</v>
      </c>
      <c r="P27" s="16">
        <f t="shared" si="5"/>
        <v>95.606070955456204</v>
      </c>
      <c r="Q27" s="16">
        <f t="shared" si="6"/>
        <v>95.577102997184966</v>
      </c>
      <c r="R27" s="13">
        <v>1287</v>
      </c>
      <c r="S27" s="44">
        <v>101838</v>
      </c>
      <c r="T27" s="16">
        <v>3577.6666666666661</v>
      </c>
      <c r="U27" s="44">
        <f t="shared" si="7"/>
        <v>11.7</v>
      </c>
      <c r="V27" s="44">
        <f t="shared" si="8"/>
        <v>32.524242424242416</v>
      </c>
      <c r="W27" s="1">
        <v>1</v>
      </c>
    </row>
    <row r="28" spans="1:23" s="58" customFormat="1" ht="32.4" customHeight="1">
      <c r="A28" s="123" t="s">
        <v>86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"/>
    </row>
    <row r="29" spans="1:23" s="58" customFormat="1" ht="73.2" customHeight="1">
      <c r="A29" s="124" t="s">
        <v>85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</row>
    <row r="30" spans="1:23" s="58" customFormat="1" ht="51.6" customHeight="1">
      <c r="A30" s="124" t="s">
        <v>90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</row>
    <row r="31" spans="1:23" s="58" customFormat="1" ht="76.2" customHeight="1">
      <c r="A31" s="120" t="s">
        <v>95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2"/>
    </row>
    <row r="32" spans="1:23" s="58" customFormat="1" ht="26.4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6"/>
      <c r="M32" s="16"/>
      <c r="N32" s="14"/>
      <c r="O32" s="14"/>
      <c r="P32" s="16"/>
      <c r="Q32" s="16"/>
      <c r="R32" s="1"/>
      <c r="S32" s="1"/>
      <c r="T32" s="1"/>
      <c r="U32" s="1"/>
    </row>
    <row r="33" spans="1:21" s="9" customFormat="1" ht="25.2">
      <c r="A33" s="100"/>
      <c r="B33" s="100"/>
      <c r="C33" s="57"/>
      <c r="D33" s="57"/>
      <c r="E33" s="7"/>
      <c r="F33" s="7"/>
      <c r="G33" s="7"/>
      <c r="H33" s="7"/>
      <c r="I33" s="7"/>
      <c r="J33" s="7"/>
      <c r="K33" s="7"/>
      <c r="L33" s="17"/>
      <c r="M33" s="17"/>
      <c r="N33" s="7"/>
      <c r="O33" s="7"/>
      <c r="P33" s="17"/>
      <c r="Q33" s="17"/>
      <c r="R33" s="8"/>
      <c r="S33" s="8"/>
      <c r="T33" s="8"/>
      <c r="U33" s="8"/>
    </row>
    <row r="34" spans="1:21" s="9" customFormat="1" ht="25.2">
      <c r="A34" s="100"/>
      <c r="B34" s="100"/>
      <c r="C34" s="57"/>
      <c r="D34" s="57"/>
      <c r="E34" s="7"/>
      <c r="F34" s="7"/>
      <c r="G34" s="7"/>
      <c r="H34" s="7"/>
      <c r="I34" s="7"/>
      <c r="J34" s="7"/>
      <c r="K34" s="7"/>
      <c r="L34" s="17"/>
      <c r="M34" s="17"/>
      <c r="N34" s="7"/>
      <c r="O34" s="7"/>
      <c r="P34" s="17"/>
      <c r="Q34" s="17"/>
      <c r="R34" s="8"/>
      <c r="S34" s="8"/>
      <c r="T34" s="8"/>
      <c r="U34" s="8"/>
    </row>
    <row r="35" spans="1:21" s="9" customFormat="1" ht="25.2">
      <c r="A35" s="57"/>
      <c r="B35" s="57"/>
      <c r="C35" s="57"/>
      <c r="D35" s="57"/>
      <c r="E35" s="7"/>
      <c r="F35" s="7"/>
      <c r="G35" s="7"/>
      <c r="H35" s="7"/>
      <c r="I35" s="7"/>
      <c r="J35" s="7"/>
      <c r="K35" s="7"/>
      <c r="L35" s="17"/>
      <c r="M35" s="17"/>
      <c r="N35" s="7"/>
      <c r="O35" s="7"/>
      <c r="P35" s="17"/>
      <c r="Q35" s="17"/>
      <c r="R35" s="8"/>
      <c r="S35" s="8"/>
      <c r="T35" s="8"/>
      <c r="U35" s="8"/>
    </row>
    <row r="36" spans="1:21" s="9" customFormat="1" ht="25.2">
      <c r="A36" s="100"/>
      <c r="B36" s="100"/>
      <c r="C36" s="57"/>
      <c r="D36" s="57"/>
      <c r="E36" s="7"/>
      <c r="F36" s="7"/>
      <c r="G36" s="7"/>
      <c r="H36" s="7"/>
      <c r="I36" s="7"/>
      <c r="J36" s="7"/>
      <c r="K36" s="7"/>
      <c r="L36" s="17"/>
      <c r="M36" s="17"/>
      <c r="N36" s="7"/>
      <c r="O36" s="7"/>
      <c r="P36" s="17"/>
      <c r="Q36" s="17"/>
      <c r="R36" s="8"/>
      <c r="S36" s="8"/>
      <c r="T36" s="8"/>
      <c r="U36" s="8"/>
    </row>
    <row r="38" spans="1:2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2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2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21" s="58" customFormat="1" ht="32.4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1"/>
      <c r="S41" s="1"/>
      <c r="T41" s="1"/>
      <c r="U41" s="1"/>
    </row>
    <row r="42" spans="1:21" s="58" customFormat="1" ht="26.4">
      <c r="A42" s="101"/>
      <c r="B42" s="101"/>
      <c r="R42" s="1"/>
      <c r="S42" s="1"/>
      <c r="T42" s="1"/>
      <c r="U42" s="1"/>
    </row>
    <row r="43" spans="1:21" s="58" customFormat="1" ht="32.4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1"/>
      <c r="S43" s="1"/>
      <c r="T43" s="1"/>
      <c r="U43" s="1"/>
    </row>
    <row r="44" spans="1:21" s="4" customFormat="1" ht="25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56"/>
      <c r="O44" s="56"/>
      <c r="P44" s="56"/>
      <c r="Q44" s="56"/>
      <c r="R44" s="3"/>
      <c r="S44" s="3"/>
      <c r="T44" s="3"/>
      <c r="U44" s="3"/>
    </row>
    <row r="45" spans="1:21" s="4" customFormat="1" ht="25.2">
      <c r="A45" s="102"/>
      <c r="B45" s="102"/>
      <c r="C45" s="102"/>
      <c r="D45" s="102"/>
      <c r="E45" s="102"/>
      <c r="F45" s="102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3"/>
      <c r="S45" s="3"/>
      <c r="T45" s="3"/>
      <c r="U45" s="3"/>
    </row>
    <row r="46" spans="1:21" s="9" customFormat="1" ht="25.2">
      <c r="A46" s="100"/>
      <c r="B46" s="100"/>
      <c r="C46" s="57"/>
      <c r="D46" s="57"/>
      <c r="E46" s="7"/>
      <c r="F46" s="7"/>
      <c r="G46" s="7"/>
      <c r="H46" s="7"/>
      <c r="I46" s="57"/>
      <c r="J46" s="57"/>
      <c r="K46" s="57"/>
      <c r="L46" s="57"/>
      <c r="M46" s="57"/>
      <c r="N46" s="57"/>
      <c r="O46" s="57"/>
      <c r="P46" s="57"/>
      <c r="Q46" s="57"/>
      <c r="R46" s="8"/>
      <c r="S46" s="8"/>
      <c r="T46" s="8"/>
      <c r="U46" s="8"/>
    </row>
    <row r="47" spans="1:21" s="58" customFormat="1" ht="26.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"/>
      <c r="S47" s="1"/>
      <c r="T47" s="1"/>
      <c r="U47" s="1"/>
    </row>
    <row r="48" spans="1:21" s="58" customFormat="1" ht="26.4">
      <c r="A48" s="13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6"/>
      <c r="M48" s="16"/>
      <c r="N48" s="14"/>
      <c r="O48" s="14"/>
      <c r="P48" s="16"/>
      <c r="Q48" s="16"/>
      <c r="R48" s="1"/>
      <c r="S48" s="1"/>
      <c r="T48" s="1"/>
      <c r="U48" s="1"/>
    </row>
    <row r="49" spans="1:21" s="58" customFormat="1" ht="26.4">
      <c r="A49" s="13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6"/>
      <c r="M49" s="16"/>
      <c r="N49" s="14"/>
      <c r="O49" s="14"/>
      <c r="P49" s="16"/>
      <c r="Q49" s="16"/>
      <c r="R49" s="1"/>
      <c r="S49" s="1"/>
      <c r="T49" s="1"/>
      <c r="U49" s="1"/>
    </row>
    <row r="50" spans="1:21" s="9" customFormat="1" ht="25.2">
      <c r="A50" s="100"/>
      <c r="B50" s="100"/>
      <c r="C50" s="57"/>
      <c r="D50" s="57"/>
      <c r="E50" s="7"/>
      <c r="F50" s="7"/>
      <c r="G50" s="7"/>
      <c r="H50" s="7"/>
      <c r="I50" s="7"/>
      <c r="J50" s="7"/>
      <c r="K50" s="7"/>
      <c r="L50" s="17"/>
      <c r="M50" s="17"/>
      <c r="N50" s="7"/>
      <c r="O50" s="7"/>
      <c r="P50" s="17"/>
      <c r="Q50" s="17"/>
      <c r="R50" s="8"/>
      <c r="S50" s="8"/>
      <c r="T50" s="8"/>
      <c r="U50" s="8"/>
    </row>
    <row r="51" spans="1:21" s="9" customFormat="1" ht="25.2">
      <c r="A51" s="100"/>
      <c r="B51" s="100"/>
      <c r="C51" s="57"/>
      <c r="D51" s="57"/>
      <c r="E51" s="7"/>
      <c r="F51" s="7"/>
      <c r="G51" s="7"/>
      <c r="H51" s="7"/>
      <c r="I51" s="7"/>
      <c r="J51" s="7"/>
      <c r="K51" s="7"/>
      <c r="L51" s="17"/>
      <c r="M51" s="17"/>
      <c r="N51" s="7"/>
      <c r="O51" s="7"/>
      <c r="P51" s="17"/>
      <c r="Q51" s="17"/>
      <c r="R51" s="8"/>
      <c r="S51" s="8"/>
      <c r="T51" s="8"/>
      <c r="U51" s="8"/>
    </row>
    <row r="52" spans="1:21" s="9" customFormat="1" ht="25.2">
      <c r="A52" s="57"/>
      <c r="B52" s="57"/>
      <c r="C52" s="57"/>
      <c r="D52" s="57"/>
      <c r="E52" s="7"/>
      <c r="F52" s="7"/>
      <c r="G52" s="7"/>
      <c r="H52" s="7"/>
      <c r="I52" s="7"/>
      <c r="J52" s="7"/>
      <c r="K52" s="7"/>
      <c r="L52" s="17"/>
      <c r="M52" s="17"/>
      <c r="N52" s="7"/>
      <c r="O52" s="7"/>
      <c r="P52" s="17"/>
      <c r="Q52" s="17"/>
      <c r="R52" s="8"/>
      <c r="S52" s="8"/>
      <c r="T52" s="8"/>
      <c r="U52" s="8"/>
    </row>
    <row r="53" spans="1:21" s="9" customFormat="1" ht="25.2">
      <c r="A53" s="100"/>
      <c r="B53" s="100"/>
      <c r="C53" s="57"/>
      <c r="D53" s="57"/>
      <c r="E53" s="7"/>
      <c r="F53" s="7"/>
      <c r="G53" s="7"/>
      <c r="H53" s="7"/>
      <c r="I53" s="7"/>
      <c r="J53" s="7"/>
      <c r="K53" s="7"/>
      <c r="L53" s="17"/>
      <c r="M53" s="17"/>
      <c r="N53" s="7"/>
      <c r="O53" s="7"/>
      <c r="P53" s="17"/>
      <c r="Q53" s="17"/>
      <c r="R53" s="8"/>
      <c r="S53" s="8"/>
      <c r="T53" s="8"/>
      <c r="U53" s="8"/>
    </row>
    <row r="55" spans="1:2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1:2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2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21" s="58" customFormat="1" ht="32.4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1"/>
      <c r="S58" s="1"/>
      <c r="T58" s="1"/>
      <c r="U58" s="1"/>
    </row>
    <row r="59" spans="1:21" s="58" customFormat="1" ht="26.4">
      <c r="A59" s="101"/>
      <c r="B59" s="101"/>
      <c r="R59" s="1"/>
      <c r="S59" s="1"/>
      <c r="T59" s="1"/>
      <c r="U59" s="1"/>
    </row>
    <row r="60" spans="1:21" s="58" customFormat="1" ht="32.4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1"/>
      <c r="S60" s="1"/>
      <c r="T60" s="1"/>
      <c r="U60" s="1"/>
    </row>
    <row r="61" spans="1:21" s="4" customFormat="1" ht="25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56"/>
      <c r="O61" s="56"/>
      <c r="P61" s="56"/>
      <c r="Q61" s="56"/>
      <c r="R61" s="3"/>
      <c r="S61" s="3"/>
      <c r="T61" s="3"/>
      <c r="U61" s="3"/>
    </row>
    <row r="62" spans="1:21" s="4" customFormat="1" ht="25.2">
      <c r="A62" s="102"/>
      <c r="B62" s="102"/>
      <c r="C62" s="102"/>
      <c r="D62" s="102"/>
      <c r="E62" s="102"/>
      <c r="F62" s="102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3"/>
      <c r="S62" s="3"/>
      <c r="T62" s="3"/>
      <c r="U62" s="3"/>
    </row>
    <row r="63" spans="1:21" s="9" customFormat="1" ht="25.2">
      <c r="A63" s="100"/>
      <c r="B63" s="100"/>
      <c r="C63" s="57"/>
      <c r="D63" s="57"/>
      <c r="E63" s="7"/>
      <c r="F63" s="7"/>
      <c r="G63" s="7"/>
      <c r="H63" s="7"/>
      <c r="I63" s="57"/>
      <c r="J63" s="57"/>
      <c r="K63" s="57"/>
      <c r="L63" s="57"/>
      <c r="M63" s="57"/>
      <c r="N63" s="57"/>
      <c r="O63" s="57"/>
      <c r="P63" s="57"/>
      <c r="Q63" s="57"/>
      <c r="R63" s="8"/>
      <c r="S63" s="8"/>
      <c r="T63" s="8"/>
      <c r="U63" s="8"/>
    </row>
    <row r="64" spans="1:21" s="58" customFormat="1" ht="26.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"/>
      <c r="S64" s="1"/>
      <c r="T64" s="1"/>
      <c r="U64" s="1"/>
    </row>
    <row r="65" spans="1:21" s="58" customFormat="1" ht="26.4">
      <c r="A65" s="13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6"/>
      <c r="M65" s="16"/>
      <c r="N65" s="14"/>
      <c r="O65" s="14"/>
      <c r="P65" s="16"/>
      <c r="Q65" s="16"/>
      <c r="R65" s="1"/>
      <c r="S65" s="1"/>
      <c r="T65" s="1"/>
      <c r="U65" s="1"/>
    </row>
    <row r="66" spans="1:21" s="58" customFormat="1" ht="26.4">
      <c r="A66" s="13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6"/>
      <c r="M66" s="16"/>
      <c r="N66" s="14"/>
      <c r="O66" s="14"/>
      <c r="P66" s="16"/>
      <c r="Q66" s="16"/>
      <c r="R66" s="1"/>
      <c r="S66" s="1"/>
      <c r="T66" s="1"/>
      <c r="U66" s="1"/>
    </row>
    <row r="67" spans="1:21" s="9" customFormat="1" ht="25.2">
      <c r="A67" s="100"/>
      <c r="B67" s="100"/>
      <c r="C67" s="57"/>
      <c r="D67" s="57"/>
      <c r="E67" s="7"/>
      <c r="F67" s="7"/>
      <c r="G67" s="7"/>
      <c r="H67" s="7"/>
      <c r="I67" s="7"/>
      <c r="J67" s="7"/>
      <c r="K67" s="7"/>
      <c r="L67" s="17"/>
      <c r="M67" s="17"/>
      <c r="N67" s="7"/>
      <c r="O67" s="7"/>
      <c r="P67" s="17"/>
      <c r="Q67" s="17"/>
      <c r="R67" s="8"/>
      <c r="S67" s="8"/>
      <c r="T67" s="8"/>
      <c r="U67" s="8"/>
    </row>
    <row r="68" spans="1:21" s="9" customFormat="1" ht="25.2">
      <c r="A68" s="100"/>
      <c r="B68" s="100"/>
      <c r="C68" s="57"/>
      <c r="D68" s="57"/>
      <c r="E68" s="7"/>
      <c r="F68" s="7"/>
      <c r="G68" s="7"/>
      <c r="H68" s="7"/>
      <c r="I68" s="7"/>
      <c r="J68" s="7"/>
      <c r="K68" s="7"/>
      <c r="L68" s="17"/>
      <c r="M68" s="17"/>
      <c r="N68" s="7"/>
      <c r="O68" s="7"/>
      <c r="P68" s="17"/>
      <c r="Q68" s="17"/>
      <c r="R68" s="8"/>
      <c r="S68" s="8"/>
      <c r="T68" s="8"/>
      <c r="U68" s="8"/>
    </row>
    <row r="69" spans="1:21" s="9" customFormat="1" ht="25.2">
      <c r="A69" s="57"/>
      <c r="B69" s="57"/>
      <c r="C69" s="57"/>
      <c r="D69" s="57"/>
      <c r="E69" s="7"/>
      <c r="F69" s="7"/>
      <c r="G69" s="7"/>
      <c r="H69" s="7"/>
      <c r="I69" s="7"/>
      <c r="J69" s="7"/>
      <c r="K69" s="7"/>
      <c r="L69" s="17"/>
      <c r="M69" s="17"/>
      <c r="N69" s="7"/>
      <c r="O69" s="7"/>
      <c r="P69" s="17"/>
      <c r="Q69" s="17"/>
      <c r="R69" s="8"/>
      <c r="S69" s="8"/>
      <c r="T69" s="8"/>
      <c r="U69" s="8"/>
    </row>
    <row r="70" spans="1:21" s="9" customFormat="1" ht="25.2">
      <c r="A70" s="100"/>
      <c r="B70" s="100"/>
      <c r="C70" s="57"/>
      <c r="D70" s="57"/>
      <c r="E70" s="7"/>
      <c r="F70" s="7"/>
      <c r="G70" s="7"/>
      <c r="H70" s="7"/>
      <c r="I70" s="7"/>
      <c r="J70" s="7"/>
      <c r="K70" s="7"/>
      <c r="L70" s="17"/>
      <c r="M70" s="17"/>
      <c r="N70" s="7"/>
      <c r="O70" s="7"/>
      <c r="P70" s="17"/>
      <c r="Q70" s="17"/>
      <c r="R70" s="8"/>
      <c r="S70" s="8"/>
      <c r="T70" s="8"/>
      <c r="U70" s="8"/>
    </row>
    <row r="72" spans="1:2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</row>
    <row r="73" spans="1:2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</row>
    <row r="74" spans="1:2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</row>
  </sheetData>
  <mergeCells count="59">
    <mergeCell ref="A72:Q72"/>
    <mergeCell ref="A73:Q73"/>
    <mergeCell ref="A74:Q74"/>
    <mergeCell ref="G61:I61"/>
    <mergeCell ref="J61:M61"/>
    <mergeCell ref="A63:B63"/>
    <mergeCell ref="A67:B67"/>
    <mergeCell ref="A68:B68"/>
    <mergeCell ref="A70:B70"/>
    <mergeCell ref="A61:A62"/>
    <mergeCell ref="B61:B62"/>
    <mergeCell ref="C61:C62"/>
    <mergeCell ref="D61:D62"/>
    <mergeCell ref="E61:E62"/>
    <mergeCell ref="F61:F62"/>
    <mergeCell ref="A59:B59"/>
    <mergeCell ref="A60:Q60"/>
    <mergeCell ref="G44:I44"/>
    <mergeCell ref="J44:M44"/>
    <mergeCell ref="A46:B46"/>
    <mergeCell ref="A50:B50"/>
    <mergeCell ref="A51:B51"/>
    <mergeCell ref="A53:B53"/>
    <mergeCell ref="A44:A45"/>
    <mergeCell ref="B44:B45"/>
    <mergeCell ref="C44:C45"/>
    <mergeCell ref="D44:D45"/>
    <mergeCell ref="E44:E45"/>
    <mergeCell ref="F44:F45"/>
    <mergeCell ref="A55:Q55"/>
    <mergeCell ref="A56:Q56"/>
    <mergeCell ref="A57:Q57"/>
    <mergeCell ref="A58:Q58"/>
    <mergeCell ref="A39:Q39"/>
    <mergeCell ref="A40:Q40"/>
    <mergeCell ref="A41:Q41"/>
    <mergeCell ref="A42:B42"/>
    <mergeCell ref="A43:Q43"/>
    <mergeCell ref="A38:Q38"/>
    <mergeCell ref="A33:B33"/>
    <mergeCell ref="A34:B34"/>
    <mergeCell ref="A36:B36"/>
    <mergeCell ref="A28:T28"/>
    <mergeCell ref="A29:V29"/>
    <mergeCell ref="A30:V30"/>
    <mergeCell ref="F4:F5"/>
    <mergeCell ref="G4:I4"/>
    <mergeCell ref="A31:V31"/>
    <mergeCell ref="A1:V1"/>
    <mergeCell ref="A2:V2"/>
    <mergeCell ref="A3:V3"/>
    <mergeCell ref="J4:M4"/>
    <mergeCell ref="N4:Q4"/>
    <mergeCell ref="R4:V4"/>
    <mergeCell ref="A4:A5"/>
    <mergeCell ref="B4:B5"/>
    <mergeCell ref="C4:C5"/>
    <mergeCell ref="D4:D5"/>
    <mergeCell ref="E4:E5"/>
  </mergeCells>
  <printOptions horizontalCentered="1"/>
  <pageMargins left="0" right="0" top="0" bottom="0" header="0" footer="0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Annexure 1</vt:lpstr>
      <vt:lpstr>Annexure II</vt:lpstr>
      <vt:lpstr>ANX-III</vt:lpstr>
      <vt:lpstr>'Annexure 1'!Print_Area</vt:lpstr>
      <vt:lpstr>'Annexure II'!Print_Area</vt:lpstr>
      <vt:lpstr>'ANX-III'!Print_Area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BNG1292DTP38</dc:creator>
  <cp:lastModifiedBy>BNG1292DTP38</cp:lastModifiedBy>
  <cp:lastPrinted>2019-08-31T11:52:32Z</cp:lastPrinted>
  <dcterms:created xsi:type="dcterms:W3CDTF">2019-07-06T09:45:42Z</dcterms:created>
  <dcterms:modified xsi:type="dcterms:W3CDTF">2019-08-31T12:20:53Z</dcterms:modified>
</cp:coreProperties>
</file>