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5" activeTab="32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  <sheet name="July-2022" sheetId="71" r:id="rId26"/>
    <sheet name="August-2022" sheetId="73" r:id="rId27"/>
    <sheet name="Sep-2022" sheetId="75" r:id="rId28"/>
    <sheet name="Oct-2022" sheetId="76" r:id="rId29"/>
    <sheet name="Nov-2022 " sheetId="77" r:id="rId30"/>
    <sheet name="Dec-2022" sheetId="78" r:id="rId31"/>
    <sheet name="Jan-23" sheetId="79" r:id="rId32"/>
    <sheet name="Feb-23" sheetId="80" r:id="rId33"/>
    <sheet name="LT" sheetId="7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26">'August-2022'!$A$1:$V$51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30">'Dec-2022'!$A$1:$V$61</definedName>
    <definedName name="_xlnm.Print_Area" localSheetId="32">'Feb-23'!$A$1:$V$61</definedName>
    <definedName name="_xlnm.Print_Area" localSheetId="31">'Jan-23'!$A$1:$V$61</definedName>
    <definedName name="_xlnm.Print_Area" localSheetId="6">'july-2021'!$A$1:$U$61</definedName>
    <definedName name="_xlnm.Print_Area" localSheetId="25">'July-2022'!$A$1:$U$51</definedName>
    <definedName name="_xlnm.Print_Area" localSheetId="5">'june-2021'!$A$1:$U$61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29">'Nov-2022 '!$A$1:$V$61</definedName>
    <definedName name="_xlnm.Print_Area" localSheetId="9">'Oct-2021'!$A$1:$U$61</definedName>
    <definedName name="_xlnm.Print_Area" localSheetId="28">'Oct-2022'!$A$1:$V$51</definedName>
    <definedName name="_xlnm.Print_Area" localSheetId="15">ramanagr!$A$1:$U$11</definedName>
    <definedName name="_xlnm.Print_Area" localSheetId="8">'Sep-2021'!$A$1:$U$61</definedName>
    <definedName name="_xlnm.Print_Area" localSheetId="27">'Sep-2022'!$A$1:$V$51</definedName>
  </definedNames>
  <calcPr calcId="144525"/>
</workbook>
</file>

<file path=xl/calcChain.xml><?xml version="1.0" encoding="utf-8"?>
<calcChain xmlns="http://schemas.openxmlformats.org/spreadsheetml/2006/main">
  <c r="H63" i="80" l="1"/>
  <c r="M59" i="80"/>
  <c r="H59" i="80"/>
  <c r="M58" i="80"/>
  <c r="M56" i="80"/>
  <c r="M55" i="80"/>
  <c r="V50" i="80"/>
  <c r="H63" i="79" l="1"/>
  <c r="M59" i="79"/>
  <c r="H59" i="79"/>
  <c r="M58" i="79"/>
  <c r="M56" i="79"/>
  <c r="M55" i="79"/>
  <c r="M53" i="79"/>
  <c r="V50" i="79"/>
  <c r="H63" i="78" l="1"/>
  <c r="M59" i="78"/>
  <c r="H59" i="78"/>
  <c r="M58" i="78"/>
  <c r="M56" i="78"/>
  <c r="M55" i="78"/>
  <c r="M53" i="78"/>
  <c r="V50" i="78"/>
  <c r="J52" i="79" l="1"/>
  <c r="J51" i="79"/>
  <c r="H63" i="77"/>
  <c r="M59" i="77"/>
  <c r="H59" i="77"/>
  <c r="M58" i="77"/>
  <c r="M56" i="77"/>
  <c r="M55" i="77"/>
  <c r="M53" i="77"/>
  <c r="J53" i="77"/>
  <c r="J52" i="77"/>
  <c r="J51" i="77"/>
  <c r="V50" i="77"/>
  <c r="J53" i="79" l="1"/>
  <c r="J53" i="78"/>
  <c r="J52" i="78"/>
  <c r="J51" i="78"/>
  <c r="H64" i="76"/>
  <c r="M60" i="76"/>
  <c r="H60" i="76"/>
  <c r="M59" i="76"/>
  <c r="M57" i="76"/>
  <c r="M56" i="76"/>
  <c r="M54" i="76"/>
  <c r="J54" i="76"/>
  <c r="J53" i="76"/>
  <c r="J52" i="76"/>
  <c r="V50" i="76"/>
  <c r="H64" i="75" l="1"/>
  <c r="M60" i="75"/>
  <c r="H60" i="75"/>
  <c r="M59" i="75"/>
  <c r="M57" i="75"/>
  <c r="M56" i="75"/>
  <c r="M54" i="75"/>
  <c r="J54" i="75"/>
  <c r="J53" i="75"/>
  <c r="J52" i="75"/>
  <c r="V50" i="75"/>
  <c r="H64" i="73" l="1"/>
  <c r="M60" i="73"/>
  <c r="H60" i="73"/>
  <c r="M59" i="73"/>
  <c r="M57" i="73"/>
  <c r="M56" i="73"/>
  <c r="M54" i="73"/>
  <c r="J54" i="73"/>
  <c r="J53" i="73"/>
  <c r="J52" i="73"/>
  <c r="V50" i="73"/>
  <c r="H64" i="71"/>
  <c r="M60" i="71"/>
  <c r="H60" i="71"/>
  <c r="M59" i="71"/>
  <c r="M57" i="71"/>
  <c r="M56" i="71"/>
  <c r="M54" i="71"/>
  <c r="J54" i="71"/>
  <c r="J53" i="71"/>
  <c r="J52" i="71"/>
  <c r="V50" i="71"/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H7" i="66" s="1"/>
  <c r="E7" i="66"/>
  <c r="G7" i="66"/>
  <c r="I7" i="66"/>
  <c r="N7" i="66" s="1"/>
  <c r="K7" i="66"/>
  <c r="M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E11" i="66"/>
  <c r="G11" i="66"/>
  <c r="I11" i="66"/>
  <c r="N11" i="66" s="1"/>
  <c r="K11" i="66"/>
  <c r="M11" i="66"/>
  <c r="O11" i="66"/>
  <c r="P11" i="66"/>
  <c r="Q11" i="66"/>
  <c r="S11" i="66"/>
  <c r="T11" i="66"/>
  <c r="C12" i="66"/>
  <c r="H12" i="66" s="1"/>
  <c r="E12" i="66"/>
  <c r="G12" i="66"/>
  <c r="I12" i="66"/>
  <c r="N12" i="66" s="1"/>
  <c r="K12" i="66"/>
  <c r="M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T15" i="66" s="1"/>
  <c r="Q15" i="66"/>
  <c r="S15" i="66"/>
  <c r="C16" i="66"/>
  <c r="H16" i="66" s="1"/>
  <c r="E16" i="66"/>
  <c r="G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U11" i="66" l="1"/>
  <c r="J54" i="68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O38" i="66" l="1"/>
  <c r="L50" i="66"/>
  <c r="K49" i="66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G16" i="65"/>
  <c r="E16" i="65"/>
  <c r="C16" i="65"/>
  <c r="H16" i="65" s="1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K39" i="65" l="1"/>
  <c r="O39" i="65"/>
  <c r="J39" i="65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0" i="57" l="1"/>
  <c r="Q51" i="57" s="1"/>
  <c r="K25" i="57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J54" i="57" l="1"/>
  <c r="H25" i="57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<sst xmlns="http://schemas.openxmlformats.org/spreadsheetml/2006/main" count="2533" uniqueCount="156">
  <si>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</si>
  <si>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</si>
  <si>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</si>
  <si>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</si>
  <si>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</si>
  <si>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</si>
  <si>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</si>
  <si>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</si>
  <si>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</si>
  <si>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</si>
  <si>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</si>
  <si>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</si>
  <si>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</si>
  <si>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</si>
  <si>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</si>
  <si>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</si>
  <si>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</si>
  <si>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</si>
  <si>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</si>
  <si>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</si>
  <si>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</si>
  <si>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</si>
  <si>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</si>
  <si>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</si>
  <si>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</si>
  <si>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</si>
  <si>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</si>
  <si>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</si>
  <si>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</si>
  <si>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</si>
  <si>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</si>
  <si>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</si>
  <si>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</si>
  <si>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</si>
  <si>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</si>
  <si>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</si>
  <si>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</si>
  <si>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</si>
  <si>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</si>
  <si>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</si>
  <si>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</si>
  <si>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</si>
  <si>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</si>
  <si>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</si>
  <si>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</si>
  <si>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</si>
  <si>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</si>
  <si>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</si>
  <si>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</si>
  <si>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</si>
  <si>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</si>
  <si>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</si>
  <si>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</si>
  <si>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</si>
  <si>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</si>
  <si>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</si>
  <si>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</si>
  <si>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</si>
  <si>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</si>
  <si>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</si>
  <si>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</si>
  <si>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</si>
  <si>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</si>
  <si>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</si>
  <si>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</si>
  <si>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</si>
  <si>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</si>
  <si>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</si>
  <si>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</si>
  <si>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</si>
  <si>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</si>
  <si>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</si>
  <si>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</si>
  <si>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</si>
  <si>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</si>
  <si>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</si>
  <si>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</si>
  <si>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</si>
  <si>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</si>
  <si>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</si>
  <si>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</si>
  <si>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</si>
  <si>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</si>
  <si>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</si>
  <si>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</si>
  <si>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</si>
  <si>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</si>
  <si>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</si>
  <si>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</si>
  <si>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</si>
  <si>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</si>
  <si>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</si>
  <si>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</si>
  <si>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</si>
  <si>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</si>
  <si>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</si>
  <si>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</si>
  <si>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</si>
  <si>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</si>
  <si>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</si>
  <si>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</si>
  <si>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</si>
  <si>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</si>
  <si>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</si>
  <si>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</si>
  <si>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</si>
  <si>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</si>
  <si>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</si>
  <si>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</si>
  <si>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</si>
  <si>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</si>
  <si>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</si>
  <si>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</si>
  <si>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</si>
  <si>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</si>
  <si>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</si>
  <si>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</si>
  <si>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</si>
  <si>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</si>
  <si>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</si>
  <si>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</si>
  <si>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</si>
  <si>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</si>
  <si>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</si>
  <si>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</si>
  <si>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</si>
  <si>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</si>
  <si>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</si>
  <si>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</si>
  <si>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</si>
  <si>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</si>
  <si>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</si>
  <si>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</si>
  <si>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</si>
  <si>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</si>
  <si>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</si>
  <si>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</si>
  <si>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</si>
  <si>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</si>
  <si>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</si>
  <si>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</si>
  <si>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</si>
  <si>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</si>
  <si>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</si>
  <si>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dÆ£ï-2022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</si>
  <si>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dÄ¯ÉÊ-2022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</si>
  <si>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ªÉÄÃ-2022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</si>
  <si>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K¦æ¯ï-2022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</si>
  <si>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ªÀiÁZïð-2022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</si>
  <si>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DUÀ¸ïÖ-2022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</si>
  <si>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ಸೆಪ್ಟೆಂಬರ್-2022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</si>
  <si>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CPÉÆÖÃ§gï-2022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</si>
  <si>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£ÀªÉA§gï-2022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</si>
  <si>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ಡಿಸೆಂಬರ್-2022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</si>
  <si>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d£ÀªÀj-2023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</si>
  <si>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ಫೆಬ್ರವರಿ-2023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</si>
</sst>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24"/>
      <name val="Nudi 01 e"/>
    </font>
    <font>
      <sz val="24"/>
      <name val="Calibri"/>
      <family val="2"/>
      <scheme val="minor"/>
    </font>
    <font>
      <b/>
      <sz val="36"/>
      <name val="Nudi 01 e"/>
    </font>
    <font>
      <b/>
      <sz val="36"/>
      <name val="Bookman Old Style"/>
      <family val="1"/>
    </font>
    <font>
      <b/>
      <u/>
      <sz val="36"/>
      <name val="Nudi 01 e"/>
    </font>
    <font>
      <sz val="2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5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6" borderId="0" xfId="1" applyFont="1" applyFill="1" applyBorder="1" applyAlignment="1">
      <alignment vertical="center" wrapText="1"/>
    </xf>
    <xf numFmtId="0" fontId="32" fillId="6" borderId="0" xfId="1" applyFont="1" applyFill="1" applyBorder="1" applyAlignment="1">
      <alignment wrapText="1"/>
    </xf>
    <xf numFmtId="0" fontId="29" fillId="6" borderId="0" xfId="1" applyFont="1" applyFill="1" applyBorder="1" applyAlignment="1">
      <alignment horizontal="center" vertical="center" wrapText="1"/>
    </xf>
    <xf numFmtId="0" fontId="35" fillId="6" borderId="0" xfId="1" applyFont="1" applyFill="1" applyBorder="1" applyAlignment="1">
      <alignment wrapText="1"/>
    </xf>
    <xf numFmtId="2" fontId="64" fillId="0" borderId="1" xfId="1" applyNumberFormat="1" applyFont="1" applyFill="1" applyBorder="1" applyAlignment="1">
      <alignment horizontal="center" vertical="center" wrapText="1"/>
    </xf>
    <xf numFmtId="2" fontId="64" fillId="0" borderId="1" xfId="1" applyNumberFormat="1" applyFont="1" applyFill="1" applyBorder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42" fillId="0" borderId="1" xfId="1" applyNumberFormat="1" applyFont="1" applyFill="1" applyBorder="1" applyAlignment="1">
      <alignment horizontal="center" wrapText="1"/>
    </xf>
    <xf numFmtId="2" fontId="64" fillId="0" borderId="1" xfId="7" applyNumberFormat="1" applyFont="1" applyFill="1" applyBorder="1" applyAlignment="1">
      <alignment horizontal="center" vertical="center"/>
    </xf>
    <xf numFmtId="2" fontId="64" fillId="0" borderId="1" xfId="7" quotePrefix="1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 wrapText="1"/>
    </xf>
    <xf numFmtId="2" fontId="31" fillId="0" borderId="1" xfId="7" applyNumberFormat="1" applyFont="1" applyFill="1" applyBorder="1" applyAlignment="1">
      <alignment horizontal="center" vertical="center"/>
    </xf>
    <xf numFmtId="2" fontId="31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4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2" xfId="4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4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2" ht="15" customHeight="1" x14ac:dyDescent="0.35">
      <c r="A2" s="307" t="s">
        <v>72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2" ht="32.2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5"/>
      <c r="K4" s="305"/>
      <c r="L4" s="305"/>
      <c r="M4" s="305"/>
      <c r="N4" s="305"/>
      <c r="O4" s="304" t="s">
        <v>5</v>
      </c>
      <c r="P4" s="305"/>
      <c r="Q4" s="305"/>
      <c r="R4" s="305"/>
      <c r="S4" s="305"/>
      <c r="T4" s="305"/>
      <c r="U4" s="167"/>
    </row>
    <row r="5" spans="1:22" s="108" customFormat="1" ht="54.75" customHeight="1" x14ac:dyDescent="0.25">
      <c r="A5" s="305"/>
      <c r="B5" s="305"/>
      <c r="C5" s="304" t="s">
        <v>6</v>
      </c>
      <c r="D5" s="304" t="s">
        <v>7</v>
      </c>
      <c r="E5" s="304"/>
      <c r="F5" s="304" t="s">
        <v>8</v>
      </c>
      <c r="G5" s="304"/>
      <c r="H5" s="30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5"/>
      <c r="B6" s="305"/>
      <c r="C6" s="305"/>
      <c r="D6" s="166" t="s">
        <v>11</v>
      </c>
      <c r="E6" s="166" t="s">
        <v>12</v>
      </c>
      <c r="F6" s="166" t="s">
        <v>11</v>
      </c>
      <c r="G6" s="166" t="s">
        <v>12</v>
      </c>
      <c r="H6" s="304"/>
      <c r="I6" s="305"/>
      <c r="J6" s="166" t="s">
        <v>11</v>
      </c>
      <c r="K6" s="166" t="s">
        <v>12</v>
      </c>
      <c r="L6" s="166" t="s">
        <v>11</v>
      </c>
      <c r="M6" s="166" t="s">
        <v>12</v>
      </c>
      <c r="N6" s="304"/>
      <c r="O6" s="305"/>
      <c r="P6" s="166" t="s">
        <v>11</v>
      </c>
      <c r="Q6" s="166" t="s">
        <v>12</v>
      </c>
      <c r="R6" s="166" t="s">
        <v>11</v>
      </c>
      <c r="S6" s="166" t="s">
        <v>12</v>
      </c>
      <c r="T6" s="304"/>
      <c r="U6" s="304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301" t="s">
        <v>54</v>
      </c>
      <c r="D53" s="301"/>
      <c r="E53" s="301"/>
      <c r="F53" s="301"/>
      <c r="G53" s="301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301" t="s">
        <v>55</v>
      </c>
      <c r="E54" s="301"/>
      <c r="F54" s="301"/>
      <c r="G54" s="301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301" t="s">
        <v>56</v>
      </c>
      <c r="E55" s="301"/>
      <c r="F55" s="301"/>
      <c r="G55" s="301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302" t="s">
        <v>57</v>
      </c>
      <c r="C58" s="302"/>
      <c r="D58" s="302"/>
      <c r="E58" s="302"/>
      <c r="F58" s="302"/>
      <c r="G58" s="118"/>
      <c r="H58" s="111"/>
      <c r="I58" s="126"/>
      <c r="J58" s="303"/>
      <c r="K58" s="300"/>
      <c r="L58" s="300"/>
      <c r="M58" s="118"/>
      <c r="N58" s="111"/>
      <c r="O58" s="111"/>
      <c r="P58" s="165"/>
      <c r="Q58" s="302" t="s">
        <v>58</v>
      </c>
      <c r="R58" s="302"/>
      <c r="S58" s="302"/>
      <c r="T58" s="302"/>
      <c r="U58" s="302"/>
    </row>
    <row r="59" spans="1:21" ht="37.5" customHeight="1" x14ac:dyDescent="0.4">
      <c r="B59" s="302" t="s">
        <v>59</v>
      </c>
      <c r="C59" s="302"/>
      <c r="D59" s="302"/>
      <c r="E59" s="302"/>
      <c r="F59" s="302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302" t="s">
        <v>59</v>
      </c>
      <c r="R59" s="302"/>
      <c r="S59" s="302"/>
      <c r="T59" s="302"/>
      <c r="U59" s="302"/>
    </row>
    <row r="60" spans="1:21" ht="37.5" customHeight="1" x14ac:dyDescent="0.35">
      <c r="J60" s="300" t="s">
        <v>61</v>
      </c>
      <c r="K60" s="300"/>
      <c r="L60" s="300"/>
      <c r="M60" s="125">
        <v>112699.70189999999</v>
      </c>
    </row>
    <row r="61" spans="1:21" ht="37.5" customHeight="1" x14ac:dyDescent="0.35">
      <c r="G61" s="119"/>
      <c r="J61" s="300" t="s">
        <v>62</v>
      </c>
      <c r="K61" s="300"/>
      <c r="L61" s="300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13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331" t="s">
        <v>82</v>
      </c>
      <c r="B11" s="332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331" t="s">
        <v>86</v>
      </c>
      <c r="B15" s="332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331" t="s">
        <v>89</v>
      </c>
      <c r="B19" s="332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336" t="s">
        <v>94</v>
      </c>
      <c r="B24" s="336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331" t="s">
        <v>95</v>
      </c>
      <c r="B25" s="332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336" t="s">
        <v>98</v>
      </c>
      <c r="B28" s="336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336" t="s">
        <v>99</v>
      </c>
      <c r="B33" s="336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336" t="s">
        <v>107</v>
      </c>
      <c r="B38" s="336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336" t="s">
        <v>108</v>
      </c>
      <c r="B39" s="336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336" t="s">
        <v>109</v>
      </c>
      <c r="B44" s="336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336" t="s">
        <v>117</v>
      </c>
      <c r="B49" s="336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336" t="s">
        <v>118</v>
      </c>
      <c r="B50" s="336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336" t="s">
        <v>119</v>
      </c>
      <c r="B51" s="336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301" t="s">
        <v>54</v>
      </c>
      <c r="D53" s="301"/>
      <c r="E53" s="301"/>
      <c r="F53" s="301"/>
      <c r="G53" s="301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301" t="s">
        <v>55</v>
      </c>
      <c r="D54" s="301"/>
      <c r="E54" s="301"/>
      <c r="F54" s="301"/>
      <c r="G54" s="301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#REF!+'Oct-2021'!J53</f>
        <v>#REF!</v>
      </c>
      <c r="N58" s="154"/>
      <c r="O58" s="154"/>
      <c r="P58" s="216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329" t="s">
        <v>62</v>
      </c>
      <c r="K61" s="329"/>
      <c r="L61" s="329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21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331" t="s">
        <v>82</v>
      </c>
      <c r="B11" s="332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331" t="s">
        <v>86</v>
      </c>
      <c r="B15" s="332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331" t="s">
        <v>89</v>
      </c>
      <c r="B19" s="332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336" t="s">
        <v>94</v>
      </c>
      <c r="B24" s="336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331" t="s">
        <v>95</v>
      </c>
      <c r="B25" s="332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336" t="s">
        <v>98</v>
      </c>
      <c r="B28" s="336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336" t="s">
        <v>99</v>
      </c>
      <c r="B33" s="336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336" t="s">
        <v>107</v>
      </c>
      <c r="B38" s="336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336" t="s">
        <v>108</v>
      </c>
      <c r="B39" s="336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336" t="s">
        <v>109</v>
      </c>
      <c r="B44" s="336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336" t="s">
        <v>117</v>
      </c>
      <c r="B49" s="336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336" t="s">
        <v>118</v>
      </c>
      <c r="B50" s="336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336" t="s">
        <v>119</v>
      </c>
      <c r="B51" s="336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301" t="s">
        <v>54</v>
      </c>
      <c r="D53" s="301"/>
      <c r="E53" s="301"/>
      <c r="F53" s="301"/>
      <c r="G53" s="301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301" t="s">
        <v>55</v>
      </c>
      <c r="D54" s="301"/>
      <c r="E54" s="301"/>
      <c r="F54" s="301"/>
      <c r="G54" s="301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#REF!+'Nov-2021'!J53</f>
        <v>#REF!</v>
      </c>
      <c r="N58" s="154"/>
      <c r="O58" s="154"/>
      <c r="P58" s="224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329" t="s">
        <v>62</v>
      </c>
      <c r="K61" s="329"/>
      <c r="L61" s="329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141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21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331" t="s">
        <v>82</v>
      </c>
      <c r="B11" s="332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331" t="s">
        <v>86</v>
      </c>
      <c r="B15" s="332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331" t="s">
        <v>89</v>
      </c>
      <c r="B19" s="332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336" t="s">
        <v>94</v>
      </c>
      <c r="B24" s="336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331" t="s">
        <v>95</v>
      </c>
      <c r="B25" s="332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336" t="s">
        <v>98</v>
      </c>
      <c r="B28" s="336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336" t="s">
        <v>99</v>
      </c>
      <c r="B33" s="336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336" t="s">
        <v>107</v>
      </c>
      <c r="B38" s="336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336" t="s">
        <v>108</v>
      </c>
      <c r="B39" s="336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336" t="s">
        <v>109</v>
      </c>
      <c r="B44" s="336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336" t="s">
        <v>117</v>
      </c>
      <c r="B49" s="336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336" t="s">
        <v>118</v>
      </c>
      <c r="B50" s="336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336" t="s">
        <v>119</v>
      </c>
      <c r="B51" s="336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301" t="s">
        <v>54</v>
      </c>
      <c r="D53" s="301"/>
      <c r="E53" s="301"/>
      <c r="F53" s="301"/>
      <c r="G53" s="301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301" t="s">
        <v>55</v>
      </c>
      <c r="D54" s="301"/>
      <c r="E54" s="301"/>
      <c r="F54" s="301"/>
      <c r="G54" s="301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#REF!+'dec-2021'!J53</f>
        <v>#REF!</v>
      </c>
      <c r="N58" s="154"/>
      <c r="O58" s="154"/>
      <c r="P58" s="224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329" t="s">
        <v>62</v>
      </c>
      <c r="K61" s="329"/>
      <c r="L61" s="329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9"/>
    </row>
    <row r="2" spans="1:22" ht="15" customHeight="1" x14ac:dyDescent="0.35">
      <c r="A2" s="307" t="s">
        <v>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2" ht="32.2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5"/>
      <c r="K4" s="305"/>
      <c r="L4" s="305"/>
      <c r="M4" s="305"/>
      <c r="N4" s="305"/>
      <c r="O4" s="304" t="s">
        <v>5</v>
      </c>
      <c r="P4" s="305"/>
      <c r="Q4" s="305"/>
      <c r="R4" s="305"/>
      <c r="S4" s="305"/>
      <c r="T4" s="305"/>
      <c r="U4" s="134"/>
    </row>
    <row r="5" spans="1:22" s="108" customFormat="1" ht="54.75" customHeight="1" x14ac:dyDescent="0.25">
      <c r="A5" s="305"/>
      <c r="B5" s="305"/>
      <c r="C5" s="304" t="s">
        <v>6</v>
      </c>
      <c r="D5" s="304" t="s">
        <v>7</v>
      </c>
      <c r="E5" s="304"/>
      <c r="F5" s="304" t="s">
        <v>8</v>
      </c>
      <c r="G5" s="304"/>
      <c r="H5" s="340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5"/>
      <c r="B6" s="305"/>
      <c r="C6" s="305"/>
      <c r="D6" s="133" t="s">
        <v>11</v>
      </c>
      <c r="E6" s="133" t="s">
        <v>12</v>
      </c>
      <c r="F6" s="133" t="s">
        <v>11</v>
      </c>
      <c r="G6" s="133" t="s">
        <v>12</v>
      </c>
      <c r="H6" s="341"/>
      <c r="I6" s="305"/>
      <c r="J6" s="133" t="s">
        <v>11</v>
      </c>
      <c r="K6" s="133" t="s">
        <v>12</v>
      </c>
      <c r="L6" s="133" t="s">
        <v>11</v>
      </c>
      <c r="M6" s="133" t="s">
        <v>12</v>
      </c>
      <c r="N6" s="304"/>
      <c r="O6" s="305"/>
      <c r="P6" s="133" t="s">
        <v>11</v>
      </c>
      <c r="Q6" s="133" t="s">
        <v>12</v>
      </c>
      <c r="R6" s="133" t="s">
        <v>11</v>
      </c>
      <c r="S6" s="133" t="s">
        <v>12</v>
      </c>
      <c r="T6" s="304"/>
      <c r="U6" s="304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9"/>
    </row>
    <row r="2" spans="1:22" ht="15" customHeight="1" x14ac:dyDescent="0.35">
      <c r="A2" s="307" t="s">
        <v>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2" ht="32.2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5"/>
      <c r="K4" s="305"/>
      <c r="L4" s="305"/>
      <c r="M4" s="305"/>
      <c r="N4" s="305"/>
      <c r="O4" s="304" t="s">
        <v>5</v>
      </c>
      <c r="P4" s="305"/>
      <c r="Q4" s="305"/>
      <c r="R4" s="305"/>
      <c r="S4" s="305"/>
      <c r="T4" s="305"/>
      <c r="U4" s="136"/>
    </row>
    <row r="5" spans="1:22" s="108" customFormat="1" ht="54.75" customHeight="1" x14ac:dyDescent="0.25">
      <c r="A5" s="305"/>
      <c r="B5" s="305"/>
      <c r="C5" s="304" t="s">
        <v>6</v>
      </c>
      <c r="D5" s="304" t="s">
        <v>7</v>
      </c>
      <c r="E5" s="304"/>
      <c r="F5" s="304" t="s">
        <v>8</v>
      </c>
      <c r="G5" s="304"/>
      <c r="H5" s="340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5"/>
      <c r="B6" s="305"/>
      <c r="C6" s="305"/>
      <c r="D6" s="135" t="s">
        <v>11</v>
      </c>
      <c r="E6" s="135" t="s">
        <v>12</v>
      </c>
      <c r="F6" s="135" t="s">
        <v>11</v>
      </c>
      <c r="G6" s="135" t="s">
        <v>12</v>
      </c>
      <c r="H6" s="341"/>
      <c r="I6" s="305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5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300" t="s">
        <v>61</v>
      </c>
      <c r="K10" s="300"/>
      <c r="L10" s="300"/>
    </row>
    <row r="11" spans="1:22" ht="26.25" x14ac:dyDescent="0.35">
      <c r="G11" s="119"/>
      <c r="J11" s="300" t="s">
        <v>62</v>
      </c>
      <c r="K11" s="300"/>
      <c r="L11" s="300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9"/>
    </row>
    <row r="2" spans="1:22" ht="15" customHeight="1" x14ac:dyDescent="0.35">
      <c r="A2" s="307" t="s">
        <v>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2" ht="32.2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5"/>
      <c r="K4" s="305"/>
      <c r="L4" s="305"/>
      <c r="M4" s="305"/>
      <c r="N4" s="305"/>
      <c r="O4" s="304" t="s">
        <v>5</v>
      </c>
      <c r="P4" s="305"/>
      <c r="Q4" s="305"/>
      <c r="R4" s="305"/>
      <c r="S4" s="305"/>
      <c r="T4" s="305"/>
      <c r="U4" s="136"/>
    </row>
    <row r="5" spans="1:22" s="108" customFormat="1" ht="54.75" customHeight="1" x14ac:dyDescent="0.25">
      <c r="A5" s="305"/>
      <c r="B5" s="305"/>
      <c r="C5" s="304" t="s">
        <v>6</v>
      </c>
      <c r="D5" s="304" t="s">
        <v>7</v>
      </c>
      <c r="E5" s="304"/>
      <c r="F5" s="304" t="s">
        <v>8</v>
      </c>
      <c r="G5" s="304"/>
      <c r="H5" s="340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5"/>
      <c r="B6" s="305"/>
      <c r="C6" s="305"/>
      <c r="D6" s="135" t="s">
        <v>11</v>
      </c>
      <c r="E6" s="135" t="s">
        <v>12</v>
      </c>
      <c r="F6" s="135" t="s">
        <v>11</v>
      </c>
      <c r="G6" s="135" t="s">
        <v>12</v>
      </c>
      <c r="H6" s="341"/>
      <c r="I6" s="305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5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9"/>
    </row>
    <row r="2" spans="1:22" ht="15" customHeight="1" x14ac:dyDescent="0.35">
      <c r="A2" s="307" t="s">
        <v>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2" ht="32.2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5"/>
      <c r="K4" s="305"/>
      <c r="L4" s="305"/>
      <c r="M4" s="305"/>
      <c r="N4" s="305"/>
      <c r="O4" s="304" t="s">
        <v>5</v>
      </c>
      <c r="P4" s="305"/>
      <c r="Q4" s="305"/>
      <c r="R4" s="305"/>
      <c r="S4" s="305"/>
      <c r="T4" s="305"/>
      <c r="U4" s="136"/>
    </row>
    <row r="5" spans="1:22" s="108" customFormat="1" ht="54.75" customHeight="1" x14ac:dyDescent="0.25">
      <c r="A5" s="305"/>
      <c r="B5" s="305"/>
      <c r="C5" s="304" t="s">
        <v>6</v>
      </c>
      <c r="D5" s="304" t="s">
        <v>7</v>
      </c>
      <c r="E5" s="304"/>
      <c r="F5" s="304" t="s">
        <v>8</v>
      </c>
      <c r="G5" s="304"/>
      <c r="H5" s="340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5"/>
      <c r="B6" s="305"/>
      <c r="C6" s="305"/>
      <c r="D6" s="135" t="s">
        <v>11</v>
      </c>
      <c r="E6" s="135" t="s">
        <v>12</v>
      </c>
      <c r="F6" s="135" t="s">
        <v>11</v>
      </c>
      <c r="G6" s="135" t="s">
        <v>12</v>
      </c>
      <c r="H6" s="341"/>
      <c r="I6" s="305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5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51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</row>
    <row r="2" spans="1:22" ht="15" customHeight="1" x14ac:dyDescent="0.25">
      <c r="A2" s="353" t="s">
        <v>67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</row>
    <row r="3" spans="1:22" ht="15" customHeight="1" x14ac:dyDescent="0.2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</row>
    <row r="4" spans="1:22" s="68" customFormat="1" ht="18.75" customHeight="1" x14ac:dyDescent="0.25">
      <c r="A4" s="347" t="s">
        <v>1</v>
      </c>
      <c r="B4" s="347" t="s">
        <v>2</v>
      </c>
      <c r="C4" s="347" t="s">
        <v>3</v>
      </c>
      <c r="D4" s="347"/>
      <c r="E4" s="347"/>
      <c r="F4" s="347"/>
      <c r="G4" s="347"/>
      <c r="H4" s="347"/>
      <c r="I4" s="347" t="s">
        <v>4</v>
      </c>
      <c r="J4" s="350"/>
      <c r="K4" s="350"/>
      <c r="L4" s="350"/>
      <c r="M4" s="350"/>
      <c r="N4" s="350"/>
      <c r="O4" s="347" t="s">
        <v>5</v>
      </c>
      <c r="P4" s="350"/>
      <c r="Q4" s="350"/>
      <c r="R4" s="350"/>
      <c r="S4" s="350"/>
      <c r="T4" s="350"/>
      <c r="U4" s="93"/>
    </row>
    <row r="5" spans="1:22" s="68" customFormat="1" ht="24.75" customHeight="1" x14ac:dyDescent="0.25">
      <c r="A5" s="350"/>
      <c r="B5" s="350"/>
      <c r="C5" s="347" t="s">
        <v>6</v>
      </c>
      <c r="D5" s="347" t="s">
        <v>7</v>
      </c>
      <c r="E5" s="347"/>
      <c r="F5" s="347" t="s">
        <v>8</v>
      </c>
      <c r="G5" s="347"/>
      <c r="H5" s="348" t="s">
        <v>9</v>
      </c>
      <c r="I5" s="347" t="s">
        <v>6</v>
      </c>
      <c r="J5" s="347" t="s">
        <v>7</v>
      </c>
      <c r="K5" s="347"/>
      <c r="L5" s="347" t="s">
        <v>8</v>
      </c>
      <c r="M5" s="347"/>
      <c r="N5" s="347" t="s">
        <v>9</v>
      </c>
      <c r="O5" s="347" t="s">
        <v>6</v>
      </c>
      <c r="P5" s="347" t="s">
        <v>7</v>
      </c>
      <c r="Q5" s="347"/>
      <c r="R5" s="347" t="s">
        <v>8</v>
      </c>
      <c r="S5" s="347"/>
      <c r="T5" s="347" t="s">
        <v>9</v>
      </c>
      <c r="U5" s="347" t="s">
        <v>10</v>
      </c>
    </row>
    <row r="6" spans="1:22" s="68" customFormat="1" ht="21.75" customHeight="1" x14ac:dyDescent="0.25">
      <c r="A6" s="350"/>
      <c r="B6" s="350"/>
      <c r="C6" s="350"/>
      <c r="D6" s="92" t="s">
        <v>11</v>
      </c>
      <c r="E6" s="92" t="s">
        <v>12</v>
      </c>
      <c r="F6" s="92" t="s">
        <v>11</v>
      </c>
      <c r="G6" s="92" t="s">
        <v>12</v>
      </c>
      <c r="H6" s="349"/>
      <c r="I6" s="350"/>
      <c r="J6" s="92" t="s">
        <v>11</v>
      </c>
      <c r="K6" s="92" t="s">
        <v>12</v>
      </c>
      <c r="L6" s="92" t="s">
        <v>11</v>
      </c>
      <c r="M6" s="92" t="s">
        <v>12</v>
      </c>
      <c r="N6" s="347"/>
      <c r="O6" s="350"/>
      <c r="P6" s="92" t="s">
        <v>11</v>
      </c>
      <c r="Q6" s="92" t="s">
        <v>12</v>
      </c>
      <c r="R6" s="92" t="s">
        <v>11</v>
      </c>
      <c r="S6" s="92" t="s">
        <v>12</v>
      </c>
      <c r="T6" s="347"/>
      <c r="U6" s="347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43" t="s">
        <v>54</v>
      </c>
      <c r="D53" s="343"/>
      <c r="E53" s="343"/>
      <c r="F53" s="343"/>
      <c r="G53" s="343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43" t="s">
        <v>55</v>
      </c>
      <c r="E54" s="343"/>
      <c r="F54" s="343"/>
      <c r="G54" s="343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43" t="s">
        <v>56</v>
      </c>
      <c r="E55" s="343"/>
      <c r="F55" s="343"/>
      <c r="G55" s="343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44" t="s">
        <v>57</v>
      </c>
      <c r="C58" s="344"/>
      <c r="D58" s="344"/>
      <c r="E58" s="344"/>
      <c r="F58" s="344"/>
      <c r="G58" s="16"/>
      <c r="H58" s="16"/>
      <c r="I58" s="79"/>
      <c r="J58" s="345">
        <f>'[2]aug 17'!J53+'[2]sep 17'!J51</f>
        <v>97392.012300000002</v>
      </c>
      <c r="K58" s="346"/>
      <c r="L58" s="346"/>
      <c r="M58" s="54"/>
      <c r="N58" s="16">
        <f>108672.59-108389.08</f>
        <v>283.50999999999476</v>
      </c>
      <c r="O58" s="16"/>
      <c r="P58" s="96"/>
      <c r="Q58" s="344" t="s">
        <v>58</v>
      </c>
      <c r="R58" s="344"/>
      <c r="S58" s="344"/>
      <c r="T58" s="344"/>
      <c r="U58" s="344"/>
    </row>
    <row r="59" spans="1:21" ht="23.25" customHeight="1" x14ac:dyDescent="0.25">
      <c r="B59" s="344" t="s">
        <v>59</v>
      </c>
      <c r="C59" s="344"/>
      <c r="D59" s="344"/>
      <c r="E59" s="344"/>
      <c r="F59" s="344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44" t="s">
        <v>59</v>
      </c>
      <c r="R59" s="344"/>
      <c r="S59" s="344"/>
      <c r="T59" s="344"/>
      <c r="U59" s="344"/>
    </row>
    <row r="60" spans="1:21" x14ac:dyDescent="0.25">
      <c r="F60" s="68"/>
      <c r="J60" s="342" t="s">
        <v>60</v>
      </c>
      <c r="K60" s="342"/>
      <c r="L60" s="342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42" t="s">
        <v>61</v>
      </c>
      <c r="K62" s="342"/>
      <c r="L62" s="342"/>
    </row>
    <row r="63" spans="1:21" x14ac:dyDescent="0.25">
      <c r="G63" s="67"/>
      <c r="J63" s="342" t="s">
        <v>62</v>
      </c>
      <c r="K63" s="342"/>
      <c r="L63" s="342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55"/>
      <c r="B1" s="356"/>
      <c r="C1" s="356"/>
    </row>
    <row r="2" spans="1:6" s="4" customFormat="1" ht="18.75" customHeight="1" x14ac:dyDescent="0.25">
      <c r="A2" s="357" t="s">
        <v>1</v>
      </c>
      <c r="B2" s="357" t="s">
        <v>2</v>
      </c>
      <c r="C2" s="98" t="s">
        <v>3</v>
      </c>
    </row>
    <row r="3" spans="1:6" s="4" customFormat="1" ht="19.5" customHeight="1" x14ac:dyDescent="0.25">
      <c r="A3" s="358"/>
      <c r="B3" s="358"/>
      <c r="C3" s="357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59"/>
      <c r="B4" s="359"/>
      <c r="C4" s="359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54" t="s">
        <v>57</v>
      </c>
      <c r="C56" s="354"/>
    </row>
    <row r="57" spans="2:8" ht="23.25" customHeight="1" x14ac:dyDescent="0.3">
      <c r="B57" s="354" t="s">
        <v>59</v>
      </c>
      <c r="C57" s="354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3" s="2" customFormat="1" x14ac:dyDescent="0.25">
      <c r="A2" s="362" t="s">
        <v>66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3" spans="1:23" ht="9.75" customHeight="1" x14ac:dyDescent="0.3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</row>
    <row r="4" spans="1:23" s="4" customFormat="1" ht="18.75" customHeight="1" x14ac:dyDescent="0.25">
      <c r="A4" s="363" t="s">
        <v>1</v>
      </c>
      <c r="B4" s="363" t="s">
        <v>2</v>
      </c>
      <c r="C4" s="365" t="s">
        <v>3</v>
      </c>
      <c r="D4" s="365"/>
      <c r="E4" s="365"/>
      <c r="F4" s="365"/>
      <c r="G4" s="365"/>
      <c r="H4" s="365"/>
      <c r="I4" s="365" t="s">
        <v>4</v>
      </c>
      <c r="J4" s="366"/>
      <c r="K4" s="366"/>
      <c r="L4" s="366"/>
      <c r="M4" s="366"/>
      <c r="N4" s="366"/>
      <c r="O4" s="58"/>
      <c r="P4" s="365" t="s">
        <v>5</v>
      </c>
      <c r="Q4" s="366"/>
      <c r="R4" s="366"/>
      <c r="S4" s="366"/>
      <c r="T4" s="366"/>
      <c r="U4" s="366"/>
      <c r="V4" s="59"/>
    </row>
    <row r="5" spans="1:23" s="4" customFormat="1" ht="19.5" customHeight="1" x14ac:dyDescent="0.25">
      <c r="A5" s="364"/>
      <c r="B5" s="364"/>
      <c r="C5" s="363" t="s">
        <v>6</v>
      </c>
      <c r="D5" s="363" t="s">
        <v>7</v>
      </c>
      <c r="E5" s="363"/>
      <c r="F5" s="363" t="s">
        <v>8</v>
      </c>
      <c r="G5" s="363"/>
      <c r="H5" s="57" t="s">
        <v>9</v>
      </c>
      <c r="I5" s="363" t="s">
        <v>6</v>
      </c>
      <c r="J5" s="363" t="s">
        <v>7</v>
      </c>
      <c r="K5" s="363"/>
      <c r="L5" s="363" t="s">
        <v>8</v>
      </c>
      <c r="M5" s="363"/>
      <c r="N5" s="363" t="s">
        <v>9</v>
      </c>
      <c r="O5" s="58"/>
      <c r="P5" s="363" t="s">
        <v>6</v>
      </c>
      <c r="Q5" s="363" t="s">
        <v>7</v>
      </c>
      <c r="R5" s="363"/>
      <c r="S5" s="363" t="s">
        <v>8</v>
      </c>
      <c r="T5" s="363"/>
      <c r="U5" s="363" t="s">
        <v>9</v>
      </c>
      <c r="V5" s="363" t="s">
        <v>10</v>
      </c>
    </row>
    <row r="6" spans="1:23" s="4" customFormat="1" ht="15.75" customHeight="1" x14ac:dyDescent="0.25">
      <c r="A6" s="364"/>
      <c r="B6" s="364"/>
      <c r="C6" s="367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67"/>
      <c r="J6" s="57" t="s">
        <v>11</v>
      </c>
      <c r="K6" s="57" t="s">
        <v>12</v>
      </c>
      <c r="L6" s="57" t="s">
        <v>11</v>
      </c>
      <c r="M6" s="57" t="s">
        <v>12</v>
      </c>
      <c r="N6" s="363"/>
      <c r="O6" s="58"/>
      <c r="P6" s="367"/>
      <c r="Q6" s="57" t="s">
        <v>11</v>
      </c>
      <c r="R6" s="57" t="s">
        <v>12</v>
      </c>
      <c r="S6" s="57" t="s">
        <v>11</v>
      </c>
      <c r="T6" s="57" t="s">
        <v>12</v>
      </c>
      <c r="U6" s="363"/>
      <c r="V6" s="363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68" t="s">
        <v>54</v>
      </c>
      <c r="D54" s="368"/>
      <c r="E54" s="368"/>
      <c r="F54" s="368"/>
      <c r="G54" s="368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68" t="s">
        <v>55</v>
      </c>
      <c r="E55" s="368"/>
      <c r="F55" s="368"/>
      <c r="G55" s="368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68" t="s">
        <v>56</v>
      </c>
      <c r="E56" s="368"/>
      <c r="F56" s="368"/>
      <c r="G56" s="368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54" t="s">
        <v>57</v>
      </c>
      <c r="C58" s="354"/>
      <c r="D58" s="354"/>
      <c r="E58" s="354"/>
      <c r="F58" s="354"/>
      <c r="G58" s="43"/>
      <c r="H58" s="43"/>
      <c r="I58" s="44"/>
      <c r="J58" s="370">
        <f>'[4]sep 18'!J56+'[4]oct 18'!J54</f>
        <v>104765.6583</v>
      </c>
      <c r="K58" s="371"/>
      <c r="L58" s="371"/>
      <c r="M58" s="45"/>
      <c r="N58" s="56" t="e">
        <f>'[4]nov 18'!J56+#REF!</f>
        <v>#REF!</v>
      </c>
      <c r="O58" s="43"/>
      <c r="P58" s="43"/>
      <c r="Q58" s="62"/>
      <c r="R58" s="354" t="s">
        <v>58</v>
      </c>
      <c r="S58" s="354"/>
      <c r="T58" s="354"/>
      <c r="U58" s="354"/>
      <c r="V58" s="354"/>
    </row>
    <row r="59" spans="1:23" ht="23.25" customHeight="1" x14ac:dyDescent="0.3">
      <c r="B59" s="354" t="s">
        <v>59</v>
      </c>
      <c r="C59" s="354"/>
      <c r="D59" s="354"/>
      <c r="E59" s="354"/>
      <c r="F59" s="354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54" t="s">
        <v>59</v>
      </c>
      <c r="S59" s="354"/>
      <c r="T59" s="354"/>
      <c r="U59" s="354"/>
      <c r="V59" s="354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69" t="s">
        <v>61</v>
      </c>
      <c r="K61" s="369"/>
      <c r="L61" s="369"/>
    </row>
    <row r="62" spans="1:23" ht="19.5" x14ac:dyDescent="0.3">
      <c r="G62" s="37"/>
      <c r="J62" s="369" t="s">
        <v>62</v>
      </c>
      <c r="K62" s="369"/>
      <c r="L62" s="369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308" t="s">
        <v>73</v>
      </c>
      <c r="G14" s="308"/>
      <c r="H14" s="308"/>
      <c r="J14" s="308" t="s">
        <v>74</v>
      </c>
      <c r="K14" s="308"/>
      <c r="L14" s="308"/>
      <c r="N14" s="308" t="s">
        <v>75</v>
      </c>
      <c r="O14" s="308"/>
      <c r="P14" s="308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142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26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331" t="s">
        <v>82</v>
      </c>
      <c r="B11" s="332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331" t="s">
        <v>86</v>
      </c>
      <c r="B15" s="332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331" t="s">
        <v>89</v>
      </c>
      <c r="B19" s="332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336" t="s">
        <v>94</v>
      </c>
      <c r="B24" s="336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331" t="s">
        <v>95</v>
      </c>
      <c r="B25" s="332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336" t="s">
        <v>98</v>
      </c>
      <c r="B28" s="336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336" t="s">
        <v>99</v>
      </c>
      <c r="B33" s="336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336" t="s">
        <v>107</v>
      </c>
      <c r="B38" s="336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336" t="s">
        <v>108</v>
      </c>
      <c r="B39" s="336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336" t="s">
        <v>109</v>
      </c>
      <c r="B44" s="336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336" t="s">
        <v>117</v>
      </c>
      <c r="B49" s="336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336" t="s">
        <v>118</v>
      </c>
      <c r="B50" s="336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336" t="s">
        <v>119</v>
      </c>
      <c r="B51" s="336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301" t="s">
        <v>54</v>
      </c>
      <c r="D53" s="301"/>
      <c r="E53" s="301"/>
      <c r="F53" s="301"/>
      <c r="G53" s="301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301" t="s">
        <v>55</v>
      </c>
      <c r="D54" s="301"/>
      <c r="E54" s="301"/>
      <c r="F54" s="301"/>
      <c r="G54" s="301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#REF!+'dec-2021'!J53</f>
        <v>#REF!</v>
      </c>
      <c r="N58" s="154"/>
      <c r="O58" s="154"/>
      <c r="P58" s="227"/>
      <c r="Q58" s="325" t="s">
        <v>58</v>
      </c>
      <c r="R58" s="325"/>
      <c r="S58" s="325"/>
      <c r="T58" s="325"/>
      <c r="U58" s="325"/>
    </row>
    <row r="59" spans="1:22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325" t="s">
        <v>59</v>
      </c>
      <c r="R59" s="325"/>
      <c r="S59" s="325"/>
      <c r="T59" s="325"/>
      <c r="U59" s="325"/>
    </row>
    <row r="60" spans="1:22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29" t="s">
        <v>62</v>
      </c>
      <c r="K61" s="329"/>
      <c r="L61" s="329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143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76" t="s">
        <v>121</v>
      </c>
      <c r="C4" s="304" t="s">
        <v>131</v>
      </c>
      <c r="D4" s="304"/>
      <c r="E4" s="304"/>
      <c r="F4" s="304"/>
      <c r="G4" s="304"/>
      <c r="H4" s="304"/>
      <c r="I4" s="304" t="s">
        <v>130</v>
      </c>
      <c r="J4" s="304"/>
      <c r="K4" s="304"/>
      <c r="L4" s="304"/>
      <c r="M4" s="304"/>
      <c r="N4" s="304"/>
      <c r="O4" s="304" t="s">
        <v>129</v>
      </c>
      <c r="P4" s="304"/>
      <c r="Q4" s="304"/>
      <c r="R4" s="304"/>
      <c r="S4" s="304"/>
      <c r="T4" s="304"/>
      <c r="U4" s="233"/>
    </row>
    <row r="5" spans="1:21" s="108" customFormat="1" ht="54.75" customHeight="1" x14ac:dyDescent="0.25">
      <c r="A5" s="319"/>
      <c r="B5" s="377"/>
      <c r="C5" s="372" t="s">
        <v>6</v>
      </c>
      <c r="D5" s="374" t="s">
        <v>127</v>
      </c>
      <c r="E5" s="375"/>
      <c r="F5" s="374" t="s">
        <v>126</v>
      </c>
      <c r="G5" s="375"/>
      <c r="H5" s="372" t="s">
        <v>9</v>
      </c>
      <c r="I5" s="372" t="s">
        <v>6</v>
      </c>
      <c r="J5" s="374" t="s">
        <v>127</v>
      </c>
      <c r="K5" s="375"/>
      <c r="L5" s="374" t="s">
        <v>126</v>
      </c>
      <c r="M5" s="375"/>
      <c r="N5" s="372" t="s">
        <v>9</v>
      </c>
      <c r="O5" s="372" t="s">
        <v>6</v>
      </c>
      <c r="P5" s="374" t="s">
        <v>127</v>
      </c>
      <c r="Q5" s="375"/>
      <c r="R5" s="374" t="s">
        <v>126</v>
      </c>
      <c r="S5" s="375"/>
      <c r="T5" s="372" t="s">
        <v>9</v>
      </c>
      <c r="U5" s="376" t="s">
        <v>128</v>
      </c>
    </row>
    <row r="6" spans="1:21" s="108" customFormat="1" ht="38.25" customHeight="1" x14ac:dyDescent="0.25">
      <c r="A6" s="319"/>
      <c r="B6" s="378"/>
      <c r="C6" s="373"/>
      <c r="D6" s="240" t="s">
        <v>124</v>
      </c>
      <c r="E6" s="240" t="s">
        <v>125</v>
      </c>
      <c r="F6" s="240" t="s">
        <v>124</v>
      </c>
      <c r="G6" s="240" t="s">
        <v>125</v>
      </c>
      <c r="H6" s="373"/>
      <c r="I6" s="373"/>
      <c r="J6" s="240" t="s">
        <v>124</v>
      </c>
      <c r="K6" s="240" t="s">
        <v>125</v>
      </c>
      <c r="L6" s="240" t="s">
        <v>124</v>
      </c>
      <c r="M6" s="240" t="s">
        <v>125</v>
      </c>
      <c r="N6" s="373"/>
      <c r="O6" s="373"/>
      <c r="P6" s="240" t="s">
        <v>124</v>
      </c>
      <c r="Q6" s="240" t="s">
        <v>125</v>
      </c>
      <c r="R6" s="240" t="s">
        <v>124</v>
      </c>
      <c r="S6" s="240" t="s">
        <v>125</v>
      </c>
      <c r="T6" s="373"/>
      <c r="U6" s="378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331" t="s">
        <v>82</v>
      </c>
      <c r="B11" s="332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331" t="s">
        <v>86</v>
      </c>
      <c r="B15" s="332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331" t="s">
        <v>89</v>
      </c>
      <c r="B19" s="332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336" t="s">
        <v>94</v>
      </c>
      <c r="B24" s="336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331" t="s">
        <v>95</v>
      </c>
      <c r="B25" s="332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336" t="s">
        <v>98</v>
      </c>
      <c r="B28" s="336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336" t="s">
        <v>99</v>
      </c>
      <c r="B33" s="336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336" t="s">
        <v>107</v>
      </c>
      <c r="B38" s="336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336" t="s">
        <v>108</v>
      </c>
      <c r="B39" s="336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336" t="s">
        <v>109</v>
      </c>
      <c r="B44" s="336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336" t="s">
        <v>117</v>
      </c>
      <c r="B49" s="336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336" t="s">
        <v>118</v>
      </c>
      <c r="B50" s="336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336" t="s">
        <v>119</v>
      </c>
      <c r="B51" s="336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301" t="s">
        <v>54</v>
      </c>
      <c r="D53" s="301"/>
      <c r="E53" s="301"/>
      <c r="F53" s="301"/>
      <c r="G53" s="301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301" t="s">
        <v>55</v>
      </c>
      <c r="D54" s="301"/>
      <c r="E54" s="301"/>
      <c r="F54" s="301"/>
      <c r="G54" s="301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#REF!+'dec-2021'!J53</f>
        <v>#REF!</v>
      </c>
      <c r="N58" s="154"/>
      <c r="O58" s="154"/>
      <c r="P58" s="232"/>
      <c r="Q58" s="325" t="s">
        <v>58</v>
      </c>
      <c r="R58" s="325"/>
      <c r="S58" s="325"/>
      <c r="T58" s="325"/>
      <c r="U58" s="325"/>
    </row>
    <row r="59" spans="1:22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325" t="s">
        <v>59</v>
      </c>
      <c r="R59" s="325"/>
      <c r="S59" s="325"/>
      <c r="T59" s="325"/>
      <c r="U59" s="325"/>
    </row>
    <row r="60" spans="1:22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29" t="s">
        <v>62</v>
      </c>
      <c r="K61" s="329"/>
      <c r="L61" s="329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90" customHeight="1" x14ac:dyDescent="0.35">
      <c r="A2" s="379" t="s">
        <v>148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36"/>
    </row>
    <row r="4" spans="1:21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</row>
    <row r="5" spans="1:21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331" t="s">
        <v>82</v>
      </c>
      <c r="B10" s="332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331" t="s">
        <v>86</v>
      </c>
      <c r="B14" s="332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331" t="s">
        <v>89</v>
      </c>
      <c r="B18" s="332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336" t="s">
        <v>94</v>
      </c>
      <c r="B23" s="336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331" t="s">
        <v>95</v>
      </c>
      <c r="B24" s="332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336" t="s">
        <v>98</v>
      </c>
      <c r="B27" s="336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336" t="s">
        <v>99</v>
      </c>
      <c r="B32" s="336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336" t="s">
        <v>107</v>
      </c>
      <c r="B37" s="336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336" t="s">
        <v>108</v>
      </c>
      <c r="B38" s="336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336" t="s">
        <v>109</v>
      </c>
      <c r="B43" s="336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336" t="s">
        <v>117</v>
      </c>
      <c r="B48" s="336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336" t="s">
        <v>118</v>
      </c>
      <c r="B49" s="336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336" t="s">
        <v>119</v>
      </c>
      <c r="B50" s="336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301" t="s">
        <v>54</v>
      </c>
      <c r="D52" s="301"/>
      <c r="E52" s="301"/>
      <c r="F52" s="301"/>
      <c r="G52" s="301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301" t="s">
        <v>55</v>
      </c>
      <c r="D53" s="301"/>
      <c r="E53" s="301"/>
      <c r="F53" s="301"/>
      <c r="G53" s="301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39"/>
      <c r="Q57" s="325" t="s">
        <v>58</v>
      </c>
      <c r="R57" s="325"/>
      <c r="S57" s="325"/>
      <c r="T57" s="325"/>
      <c r="U57" s="325"/>
    </row>
    <row r="58" spans="1:22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325" t="s">
        <v>59</v>
      </c>
      <c r="R58" s="325"/>
      <c r="S58" s="325"/>
      <c r="T58" s="325"/>
      <c r="U58" s="325"/>
    </row>
    <row r="59" spans="1:22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A10:B10"/>
    <mergeCell ref="F4:G4"/>
    <mergeCell ref="H4:H5"/>
    <mergeCell ref="I4:I5"/>
    <mergeCell ref="J4:K4"/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6" zoomScale="55" zoomScaleNormal="55" workbookViewId="0">
      <selection activeCell="G13" sqref="G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1.75" customHeight="1" x14ac:dyDescent="0.35">
      <c r="A2" s="379" t="s">
        <v>147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42"/>
    </row>
    <row r="4" spans="1:21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</row>
    <row r="5" spans="1:21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0</v>
      </c>
      <c r="E6" s="109">
        <v>0</v>
      </c>
      <c r="F6" s="109">
        <v>0</v>
      </c>
      <c r="G6" s="109">
        <v>0</v>
      </c>
      <c r="H6" s="109">
        <v>161.04000000000065</v>
      </c>
      <c r="I6" s="109">
        <v>130.80499999999995</v>
      </c>
      <c r="J6" s="109">
        <v>0.16</v>
      </c>
      <c r="K6" s="109">
        <v>0.16</v>
      </c>
      <c r="L6" s="109">
        <v>0</v>
      </c>
      <c r="M6" s="109">
        <v>0</v>
      </c>
      <c r="N6" s="109">
        <v>130.96499999999995</v>
      </c>
      <c r="O6" s="271">
        <v>283.68000000000012</v>
      </c>
      <c r="P6" s="109">
        <v>0.46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576.14500000000066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</v>
      </c>
      <c r="E7" s="109">
        <v>0</v>
      </c>
      <c r="F7" s="109">
        <v>0</v>
      </c>
      <c r="G7" s="109">
        <v>0</v>
      </c>
      <c r="H7" s="109">
        <v>497.47500000000002</v>
      </c>
      <c r="I7" s="109">
        <v>120.03</v>
      </c>
      <c r="J7" s="109">
        <v>0.878</v>
      </c>
      <c r="K7" s="109">
        <v>0.878</v>
      </c>
      <c r="L7" s="109">
        <v>0</v>
      </c>
      <c r="M7" s="109">
        <v>0</v>
      </c>
      <c r="N7" s="109">
        <v>120.908</v>
      </c>
      <c r="O7" s="271">
        <v>187.64000000000004</v>
      </c>
      <c r="P7" s="109">
        <v>17.309999999999999</v>
      </c>
      <c r="Q7" s="109">
        <v>17.309999999999999</v>
      </c>
      <c r="R7" s="109">
        <v>0</v>
      </c>
      <c r="S7" s="109">
        <v>0</v>
      </c>
      <c r="T7" s="271">
        <v>204.95000000000005</v>
      </c>
      <c r="U7" s="271">
        <v>823.33300000000008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0</v>
      </c>
      <c r="G8" s="109">
        <v>0</v>
      </c>
      <c r="H8" s="109">
        <v>743.9599999999997</v>
      </c>
      <c r="I8" s="109">
        <v>197.33300000000006</v>
      </c>
      <c r="J8" s="109">
        <v>0.88</v>
      </c>
      <c r="K8" s="109">
        <v>0.88</v>
      </c>
      <c r="L8" s="109">
        <v>0</v>
      </c>
      <c r="M8" s="109">
        <v>0</v>
      </c>
      <c r="N8" s="109">
        <v>198.21300000000005</v>
      </c>
      <c r="O8" s="271">
        <v>141.44</v>
      </c>
      <c r="P8" s="109">
        <v>16.2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1099.8129999999996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142.03400000000008</v>
      </c>
      <c r="J9" s="109">
        <v>7.0000000000000007E-2</v>
      </c>
      <c r="K9" s="109">
        <v>7.0000000000000007E-2</v>
      </c>
      <c r="L9" s="109">
        <v>0</v>
      </c>
      <c r="M9" s="109">
        <v>0</v>
      </c>
      <c r="N9" s="109">
        <v>142.10400000000007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375.274</v>
      </c>
    </row>
    <row r="10" spans="1:21" s="111" customFormat="1" ht="38.25" customHeight="1" x14ac:dyDescent="0.4">
      <c r="A10" s="331" t="s">
        <v>82</v>
      </c>
      <c r="B10" s="332"/>
      <c r="C10" s="110">
        <f>SUM(C6:C9)</f>
        <v>1402.4750000000004</v>
      </c>
      <c r="D10" s="110">
        <f t="shared" ref="D10:T10" si="0">SUM(D6:D9)</f>
        <v>0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1402.4750000000004</v>
      </c>
      <c r="I10" s="110">
        <f t="shared" si="0"/>
        <v>590.20200000000011</v>
      </c>
      <c r="J10" s="110">
        <f t="shared" si="0"/>
        <v>1.9880000000000002</v>
      </c>
      <c r="K10" s="110">
        <f t="shared" si="0"/>
        <v>1.9880000000000002</v>
      </c>
      <c r="L10" s="110">
        <f t="shared" si="0"/>
        <v>0</v>
      </c>
      <c r="M10" s="110">
        <f t="shared" si="0"/>
        <v>0</v>
      </c>
      <c r="N10" s="110">
        <f t="shared" si="0"/>
        <v>592.19000000000005</v>
      </c>
      <c r="O10" s="110">
        <f t="shared" si="0"/>
        <v>845.93000000000018</v>
      </c>
      <c r="P10" s="110">
        <f t="shared" si="0"/>
        <v>33.97</v>
      </c>
      <c r="Q10" s="110">
        <f t="shared" si="0"/>
        <v>33.97</v>
      </c>
      <c r="R10" s="110">
        <f t="shared" si="0"/>
        <v>0</v>
      </c>
      <c r="S10" s="110">
        <f t="shared" si="0"/>
        <v>0</v>
      </c>
      <c r="T10" s="110">
        <f t="shared" si="0"/>
        <v>879.90000000000009</v>
      </c>
      <c r="U10" s="272">
        <f t="shared" ref="U10:U27" si="1">T10+N10+H10</f>
        <v>2874.5650000000005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121.63300000000001</v>
      </c>
      <c r="J11" s="273">
        <v>0.06</v>
      </c>
      <c r="K11" s="109">
        <v>0.06</v>
      </c>
      <c r="L11" s="109">
        <v>0</v>
      </c>
      <c r="M11" s="109">
        <v>0</v>
      </c>
      <c r="N11" s="109">
        <v>121.69300000000001</v>
      </c>
      <c r="O11" s="271">
        <v>578.91</v>
      </c>
      <c r="P11" s="109">
        <v>31.49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2385.5829999999992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148.31400000000008</v>
      </c>
      <c r="J12" s="273">
        <v>0.52</v>
      </c>
      <c r="K12" s="109">
        <v>0.52</v>
      </c>
      <c r="L12" s="109">
        <v>0</v>
      </c>
      <c r="M12" s="109">
        <v>0</v>
      </c>
      <c r="N12" s="109">
        <v>148.83400000000009</v>
      </c>
      <c r="O12" s="271">
        <v>86.53</v>
      </c>
      <c r="P12" s="109">
        <v>0.67</v>
      </c>
      <c r="Q12" s="109">
        <v>0.67</v>
      </c>
      <c r="R12" s="109">
        <v>0</v>
      </c>
      <c r="S12" s="109">
        <v>0</v>
      </c>
      <c r="T12" s="271">
        <v>87.2</v>
      </c>
      <c r="U12" s="271">
        <v>1259.8039999999999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193.85399999999998</v>
      </c>
      <c r="J13" s="274">
        <v>0.54</v>
      </c>
      <c r="K13" s="109">
        <v>0.54</v>
      </c>
      <c r="L13" s="109">
        <v>0</v>
      </c>
      <c r="M13" s="109">
        <v>0</v>
      </c>
      <c r="N13" s="109">
        <v>194.39399999999998</v>
      </c>
      <c r="O13" s="271">
        <v>352.15999999999991</v>
      </c>
      <c r="P13" s="109">
        <v>31.61</v>
      </c>
      <c r="Q13" s="109">
        <v>31.61</v>
      </c>
      <c r="R13" s="109">
        <v>0</v>
      </c>
      <c r="S13" s="109">
        <v>0</v>
      </c>
      <c r="T13" s="271">
        <v>383.76999999999992</v>
      </c>
      <c r="U13" s="271">
        <v>2662.7439999999992</v>
      </c>
    </row>
    <row r="14" spans="1:21" s="111" customFormat="1" ht="38.25" customHeight="1" x14ac:dyDescent="0.4">
      <c r="A14" s="331" t="s">
        <v>86</v>
      </c>
      <c r="B14" s="332"/>
      <c r="C14" s="110">
        <f>SUM(C11:C13)</f>
        <v>4761.8399999999983</v>
      </c>
      <c r="D14" s="110">
        <f t="shared" ref="D14:T14" si="2">SUM(D11:D13)</f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4761.8399999999983</v>
      </c>
      <c r="I14" s="110">
        <f t="shared" si="2"/>
        <v>463.8010000000001</v>
      </c>
      <c r="J14" s="110">
        <f t="shared" si="2"/>
        <v>1.1200000000000001</v>
      </c>
      <c r="K14" s="110">
        <f t="shared" si="2"/>
        <v>1.1200000000000001</v>
      </c>
      <c r="L14" s="110">
        <f t="shared" si="2"/>
        <v>0</v>
      </c>
      <c r="M14" s="110">
        <f t="shared" si="2"/>
        <v>0</v>
      </c>
      <c r="N14" s="110">
        <f t="shared" si="2"/>
        <v>464.92100000000005</v>
      </c>
      <c r="O14" s="110">
        <f t="shared" si="2"/>
        <v>1017.5999999999999</v>
      </c>
      <c r="P14" s="110">
        <f t="shared" si="2"/>
        <v>63.769999999999996</v>
      </c>
      <c r="Q14" s="110">
        <f t="shared" si="2"/>
        <v>63.769999999999996</v>
      </c>
      <c r="R14" s="110">
        <f t="shared" si="2"/>
        <v>0</v>
      </c>
      <c r="S14" s="110">
        <f t="shared" si="2"/>
        <v>0</v>
      </c>
      <c r="T14" s="110">
        <f t="shared" si="2"/>
        <v>1081.3699999999999</v>
      </c>
      <c r="U14" s="272">
        <f t="shared" si="1"/>
        <v>6308.1309999999985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0.17</v>
      </c>
      <c r="E15" s="109">
        <v>0.17</v>
      </c>
      <c r="F15" s="109">
        <v>0</v>
      </c>
      <c r="G15" s="109">
        <v>0</v>
      </c>
      <c r="H15" s="109">
        <v>1746.7819999999992</v>
      </c>
      <c r="I15" s="109">
        <v>111.02000000000002</v>
      </c>
      <c r="J15" s="109">
        <v>0.05</v>
      </c>
      <c r="K15" s="109">
        <v>0.05</v>
      </c>
      <c r="L15" s="109">
        <v>0</v>
      </c>
      <c r="M15" s="109">
        <v>0</v>
      </c>
      <c r="N15" s="109">
        <v>111.07000000000002</v>
      </c>
      <c r="O15" s="271">
        <v>111.39899999999999</v>
      </c>
      <c r="P15" s="109">
        <v>0.23</v>
      </c>
      <c r="Q15" s="109">
        <v>0.23</v>
      </c>
      <c r="R15" s="109">
        <v>0</v>
      </c>
      <c r="S15" s="109">
        <v>0</v>
      </c>
      <c r="T15" s="271">
        <v>111.62899999999999</v>
      </c>
      <c r="U15" s="271">
        <v>1969.4809999999991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22.076999999999991</v>
      </c>
      <c r="J16" s="109">
        <v>0.01</v>
      </c>
      <c r="K16" s="109">
        <v>0.01</v>
      </c>
      <c r="L16" s="109">
        <v>0</v>
      </c>
      <c r="M16" s="109">
        <v>0</v>
      </c>
      <c r="N16" s="109">
        <v>22.086999999999993</v>
      </c>
      <c r="O16" s="271">
        <v>408.27100000000002</v>
      </c>
      <c r="P16" s="109">
        <v>21.93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651.72199999999987</v>
      </c>
    </row>
    <row r="17" spans="1:21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16.36999999999999</v>
      </c>
      <c r="J17" s="109">
        <v>0.47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194.898</v>
      </c>
      <c r="P17" s="109">
        <v>22.229999999999997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21" s="111" customFormat="1" ht="38.25" customHeight="1" x14ac:dyDescent="0.4">
      <c r="A18" s="331" t="s">
        <v>89</v>
      </c>
      <c r="B18" s="332"/>
      <c r="C18" s="110">
        <f>SUM(C15:C17)</f>
        <v>2615.9109999999982</v>
      </c>
      <c r="D18" s="110">
        <f t="shared" ref="D18:T18" si="3">SUM(D15:D17)</f>
        <v>0.17</v>
      </c>
      <c r="E18" s="110">
        <f t="shared" si="3"/>
        <v>0.17</v>
      </c>
      <c r="F18" s="110">
        <f t="shared" si="3"/>
        <v>0</v>
      </c>
      <c r="G18" s="110">
        <f t="shared" si="3"/>
        <v>0</v>
      </c>
      <c r="H18" s="110">
        <f t="shared" si="3"/>
        <v>2616.0809999999983</v>
      </c>
      <c r="I18" s="110">
        <f t="shared" si="3"/>
        <v>149.46699999999998</v>
      </c>
      <c r="J18" s="110">
        <f t="shared" si="3"/>
        <v>0.53</v>
      </c>
      <c r="K18" s="110">
        <f t="shared" si="3"/>
        <v>0.53</v>
      </c>
      <c r="L18" s="110">
        <f t="shared" si="3"/>
        <v>0</v>
      </c>
      <c r="M18" s="110">
        <f t="shared" si="3"/>
        <v>0</v>
      </c>
      <c r="N18" s="110">
        <f t="shared" si="3"/>
        <v>149.99700000000001</v>
      </c>
      <c r="O18" s="110">
        <f t="shared" si="3"/>
        <v>714.56799999999998</v>
      </c>
      <c r="P18" s="110">
        <f t="shared" si="3"/>
        <v>44.39</v>
      </c>
      <c r="Q18" s="110">
        <f t="shared" si="3"/>
        <v>44.39</v>
      </c>
      <c r="R18" s="110">
        <f t="shared" si="3"/>
        <v>0</v>
      </c>
      <c r="S18" s="110">
        <f t="shared" si="3"/>
        <v>0</v>
      </c>
      <c r="T18" s="110">
        <f t="shared" si="3"/>
        <v>758.95800000000008</v>
      </c>
      <c r="U18" s="272">
        <f t="shared" si="1"/>
        <v>3525.0359999999982</v>
      </c>
    </row>
    <row r="19" spans="1:21" ht="38.25" customHeight="1" x14ac:dyDescent="0.35">
      <c r="A19" s="246">
        <v>8</v>
      </c>
      <c r="B19" s="246" t="s">
        <v>91</v>
      </c>
      <c r="C19" s="109">
        <v>1203.5449999999994</v>
      </c>
      <c r="D19" s="109">
        <v>0.85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152.30100000000002</v>
      </c>
      <c r="J19" s="109">
        <v>0.4</v>
      </c>
      <c r="K19" s="109">
        <v>0.4</v>
      </c>
      <c r="L19" s="109">
        <v>0</v>
      </c>
      <c r="M19" s="109">
        <v>0</v>
      </c>
      <c r="N19" s="109">
        <v>152.70100000000002</v>
      </c>
      <c r="O19" s="271">
        <v>341.93099999999993</v>
      </c>
      <c r="P19" s="109">
        <v>2.71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1701.7369999999992</v>
      </c>
    </row>
    <row r="20" spans="1:21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50.163000000000018</v>
      </c>
      <c r="J20" s="109">
        <v>0.25</v>
      </c>
      <c r="K20" s="109">
        <v>0.25</v>
      </c>
      <c r="L20" s="109">
        <v>0</v>
      </c>
      <c r="M20" s="109">
        <v>0</v>
      </c>
      <c r="N20" s="109">
        <v>50.413000000000018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459.60299999999989</v>
      </c>
    </row>
    <row r="21" spans="1:21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</v>
      </c>
      <c r="K21" s="109">
        <v>0</v>
      </c>
      <c r="L21" s="109">
        <v>0</v>
      </c>
      <c r="M21" s="109">
        <v>0</v>
      </c>
      <c r="N21" s="109">
        <v>15.600000000000005</v>
      </c>
      <c r="O21" s="271">
        <v>671.51</v>
      </c>
      <c r="P21" s="109">
        <v>0.3</v>
      </c>
      <c r="Q21" s="109">
        <v>0.3</v>
      </c>
      <c r="R21" s="109">
        <v>0</v>
      </c>
      <c r="S21" s="109">
        <v>0</v>
      </c>
      <c r="T21" s="271">
        <v>671.81</v>
      </c>
      <c r="U21" s="271">
        <v>714.47999999999979</v>
      </c>
    </row>
    <row r="22" spans="1:21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9.18</v>
      </c>
      <c r="E22" s="109">
        <v>9.18</v>
      </c>
      <c r="F22" s="109">
        <v>0</v>
      </c>
      <c r="G22" s="109">
        <v>0</v>
      </c>
      <c r="H22" s="109">
        <v>1182.1419999999998</v>
      </c>
      <c r="I22" s="109">
        <v>15.293999999999997</v>
      </c>
      <c r="J22" s="109">
        <v>0.32</v>
      </c>
      <c r="K22" s="109">
        <v>0.32</v>
      </c>
      <c r="L22" s="109">
        <v>0</v>
      </c>
      <c r="M22" s="109">
        <v>0</v>
      </c>
      <c r="N22" s="109">
        <v>15.613999999999997</v>
      </c>
      <c r="O22" s="271">
        <v>167.285</v>
      </c>
      <c r="P22" s="109">
        <v>0</v>
      </c>
      <c r="Q22" s="109">
        <v>0</v>
      </c>
      <c r="R22" s="109">
        <v>0</v>
      </c>
      <c r="S22" s="109">
        <v>0</v>
      </c>
      <c r="T22" s="271">
        <v>167.285</v>
      </c>
      <c r="U22" s="271">
        <v>1365.0409999999999</v>
      </c>
    </row>
    <row r="23" spans="1:21" s="111" customFormat="1" ht="38.25" customHeight="1" x14ac:dyDescent="0.4">
      <c r="A23" s="336" t="s">
        <v>94</v>
      </c>
      <c r="B23" s="336"/>
      <c r="C23" s="110">
        <f>SUM(C19:C22)</f>
        <v>2546.2669999999989</v>
      </c>
      <c r="D23" s="110">
        <f t="shared" ref="D23:T23" si="4">SUM(D19:D22)</f>
        <v>10.029999999999999</v>
      </c>
      <c r="E23" s="110">
        <f t="shared" si="4"/>
        <v>10.029999999999999</v>
      </c>
      <c r="F23" s="110">
        <f t="shared" si="4"/>
        <v>0</v>
      </c>
      <c r="G23" s="110">
        <f t="shared" si="4"/>
        <v>0</v>
      </c>
      <c r="H23" s="110">
        <f t="shared" si="4"/>
        <v>2556.2969999999987</v>
      </c>
      <c r="I23" s="110">
        <f t="shared" si="4"/>
        <v>233.358</v>
      </c>
      <c r="J23" s="110">
        <f t="shared" si="4"/>
        <v>0.97</v>
      </c>
      <c r="K23" s="110">
        <f t="shared" si="4"/>
        <v>0.97</v>
      </c>
      <c r="L23" s="110">
        <f t="shared" si="4"/>
        <v>0</v>
      </c>
      <c r="M23" s="110">
        <f t="shared" si="4"/>
        <v>0</v>
      </c>
      <c r="N23" s="110">
        <f t="shared" si="4"/>
        <v>234.32800000000003</v>
      </c>
      <c r="O23" s="110">
        <f t="shared" si="4"/>
        <v>1447.2259999999999</v>
      </c>
      <c r="P23" s="110">
        <f t="shared" si="4"/>
        <v>3.01</v>
      </c>
      <c r="Q23" s="110">
        <f t="shared" si="4"/>
        <v>3.01</v>
      </c>
      <c r="R23" s="110">
        <f t="shared" si="4"/>
        <v>0</v>
      </c>
      <c r="S23" s="110">
        <f t="shared" si="4"/>
        <v>0</v>
      </c>
      <c r="T23" s="110">
        <f t="shared" si="4"/>
        <v>1450.2359999999999</v>
      </c>
      <c r="U23" s="272">
        <f t="shared" si="1"/>
        <v>4240.860999999999</v>
      </c>
    </row>
    <row r="24" spans="1:21" s="145" customFormat="1" ht="38.25" customHeight="1" x14ac:dyDescent="0.4">
      <c r="A24" s="331" t="s">
        <v>95</v>
      </c>
      <c r="B24" s="332"/>
      <c r="C24" s="110">
        <f>C23+C18+C14+C10</f>
        <v>11326.492999999997</v>
      </c>
      <c r="D24" s="110">
        <f t="shared" ref="D24:U24" si="5">D23+D18+D14+D10</f>
        <v>10.199999999999999</v>
      </c>
      <c r="E24" s="110">
        <f t="shared" si="5"/>
        <v>10.199999999999999</v>
      </c>
      <c r="F24" s="110">
        <f t="shared" si="5"/>
        <v>0</v>
      </c>
      <c r="G24" s="110">
        <f t="shared" si="5"/>
        <v>0</v>
      </c>
      <c r="H24" s="110">
        <f t="shared" si="5"/>
        <v>11336.692999999996</v>
      </c>
      <c r="I24" s="110">
        <f t="shared" si="5"/>
        <v>1436.8280000000002</v>
      </c>
      <c r="J24" s="110">
        <f t="shared" si="5"/>
        <v>4.6080000000000005</v>
      </c>
      <c r="K24" s="110">
        <f t="shared" si="5"/>
        <v>4.6080000000000005</v>
      </c>
      <c r="L24" s="110">
        <f t="shared" si="5"/>
        <v>0</v>
      </c>
      <c r="M24" s="110">
        <f t="shared" si="5"/>
        <v>0</v>
      </c>
      <c r="N24" s="110">
        <f t="shared" si="5"/>
        <v>1441.4360000000001</v>
      </c>
      <c r="O24" s="110">
        <f t="shared" si="5"/>
        <v>4025.3240000000001</v>
      </c>
      <c r="P24" s="110">
        <f t="shared" si="5"/>
        <v>145.13999999999999</v>
      </c>
      <c r="Q24" s="110">
        <f t="shared" si="5"/>
        <v>145.13999999999999</v>
      </c>
      <c r="R24" s="110">
        <f t="shared" si="5"/>
        <v>0</v>
      </c>
      <c r="S24" s="110">
        <f t="shared" si="5"/>
        <v>0</v>
      </c>
      <c r="T24" s="110">
        <f t="shared" si="5"/>
        <v>4170.4639999999999</v>
      </c>
      <c r="U24" s="110">
        <f t="shared" si="5"/>
        <v>16948.592999999993</v>
      </c>
    </row>
    <row r="25" spans="1:21" ht="38.25" customHeight="1" x14ac:dyDescent="0.35">
      <c r="A25" s="246">
        <v>15</v>
      </c>
      <c r="B25" s="246" t="s">
        <v>96</v>
      </c>
      <c r="C25" s="109">
        <v>1183.6419999999994</v>
      </c>
      <c r="D25" s="109">
        <v>6.09</v>
      </c>
      <c r="E25" s="109">
        <v>6.09</v>
      </c>
      <c r="F25" s="109">
        <v>0</v>
      </c>
      <c r="G25" s="109">
        <v>0</v>
      </c>
      <c r="H25" s="109">
        <v>1189.7319999999993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0</v>
      </c>
      <c r="Q25" s="109">
        <v>0</v>
      </c>
      <c r="R25" s="109">
        <v>0</v>
      </c>
      <c r="S25" s="109">
        <v>0</v>
      </c>
      <c r="T25" s="271">
        <v>129.56</v>
      </c>
      <c r="U25" s="271">
        <v>1319.2919999999992</v>
      </c>
    </row>
    <row r="26" spans="1:21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6.12</v>
      </c>
      <c r="E26" s="109">
        <v>6.12</v>
      </c>
      <c r="F26" s="109">
        <v>0</v>
      </c>
      <c r="G26" s="109">
        <v>0</v>
      </c>
      <c r="H26" s="109">
        <v>10304.306999999993</v>
      </c>
      <c r="I26" s="109">
        <v>385.03499999999991</v>
      </c>
      <c r="J26" s="109">
        <v>5.16</v>
      </c>
      <c r="K26" s="109">
        <v>5.16</v>
      </c>
      <c r="L26" s="109">
        <v>0</v>
      </c>
      <c r="M26" s="109">
        <v>0</v>
      </c>
      <c r="N26" s="109">
        <v>390.19499999999994</v>
      </c>
      <c r="O26" s="271">
        <v>75.350000000000009</v>
      </c>
      <c r="P26" s="109">
        <v>0</v>
      </c>
      <c r="Q26" s="109">
        <v>0</v>
      </c>
      <c r="R26" s="109">
        <v>45.21</v>
      </c>
      <c r="S26" s="109">
        <v>45.21</v>
      </c>
      <c r="T26" s="271">
        <v>30.140000000000008</v>
      </c>
      <c r="U26" s="271">
        <v>10724.641999999993</v>
      </c>
    </row>
    <row r="27" spans="1:21" s="111" customFormat="1" ht="38.25" customHeight="1" x14ac:dyDescent="0.4">
      <c r="A27" s="336" t="s">
        <v>98</v>
      </c>
      <c r="B27" s="336"/>
      <c r="C27" s="110">
        <f>SUM(C25:C26)</f>
        <v>11481.828999999992</v>
      </c>
      <c r="D27" s="110">
        <f t="shared" ref="D27:T27" si="6">SUM(D25:D26)</f>
        <v>12.21</v>
      </c>
      <c r="E27" s="110">
        <f t="shared" si="6"/>
        <v>12.21</v>
      </c>
      <c r="F27" s="110">
        <f t="shared" si="6"/>
        <v>0</v>
      </c>
      <c r="G27" s="110">
        <f t="shared" si="6"/>
        <v>0</v>
      </c>
      <c r="H27" s="110">
        <f t="shared" si="6"/>
        <v>11494.038999999993</v>
      </c>
      <c r="I27" s="110">
        <f t="shared" si="6"/>
        <v>385.03499999999991</v>
      </c>
      <c r="J27" s="110">
        <f t="shared" si="6"/>
        <v>5.16</v>
      </c>
      <c r="K27" s="110">
        <f t="shared" si="6"/>
        <v>5.16</v>
      </c>
      <c r="L27" s="110">
        <f t="shared" si="6"/>
        <v>0</v>
      </c>
      <c r="M27" s="110">
        <f t="shared" si="6"/>
        <v>0</v>
      </c>
      <c r="N27" s="110">
        <f t="shared" si="6"/>
        <v>390.19499999999994</v>
      </c>
      <c r="O27" s="110">
        <f t="shared" si="6"/>
        <v>204.91000000000003</v>
      </c>
      <c r="P27" s="110">
        <f t="shared" si="6"/>
        <v>0</v>
      </c>
      <c r="Q27" s="110">
        <f t="shared" si="6"/>
        <v>0</v>
      </c>
      <c r="R27" s="110">
        <f t="shared" si="6"/>
        <v>45.21</v>
      </c>
      <c r="S27" s="110">
        <f t="shared" si="6"/>
        <v>45.21</v>
      </c>
      <c r="T27" s="110">
        <f t="shared" si="6"/>
        <v>159.70000000000002</v>
      </c>
      <c r="U27" s="272">
        <f t="shared" si="1"/>
        <v>12043.933999999994</v>
      </c>
    </row>
    <row r="28" spans="1:21" ht="38.25" customHeight="1" x14ac:dyDescent="0.35">
      <c r="A28" s="246">
        <v>17</v>
      </c>
      <c r="B28" s="246" t="s">
        <v>99</v>
      </c>
      <c r="C28" s="109">
        <v>4464.3330000000014</v>
      </c>
      <c r="D28" s="109">
        <v>10.6</v>
      </c>
      <c r="E28" s="109">
        <v>10.6</v>
      </c>
      <c r="F28" s="109">
        <v>0</v>
      </c>
      <c r="G28" s="109">
        <v>0</v>
      </c>
      <c r="H28" s="109">
        <v>4412.2130000000016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4621.9830000000011</v>
      </c>
    </row>
    <row r="29" spans="1:21" ht="38.25" customHeight="1" x14ac:dyDescent="0.35">
      <c r="A29" s="246">
        <v>18</v>
      </c>
      <c r="B29" s="246" t="s">
        <v>100</v>
      </c>
      <c r="C29" s="109">
        <v>5890.1140000000014</v>
      </c>
      <c r="D29" s="109">
        <v>8.7200000000000006</v>
      </c>
      <c r="E29" s="109">
        <v>8.7200000000000006</v>
      </c>
      <c r="F29" s="109">
        <v>0</v>
      </c>
      <c r="G29" s="109">
        <v>0</v>
      </c>
      <c r="H29" s="109">
        <v>6028.8940000000021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6029.1140000000023</v>
      </c>
    </row>
    <row r="30" spans="1:21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2.89</v>
      </c>
      <c r="E30" s="109">
        <v>2.89</v>
      </c>
      <c r="F30" s="109">
        <v>3.38</v>
      </c>
      <c r="G30" s="109">
        <v>3.38</v>
      </c>
      <c r="H30" s="109">
        <v>3073.5729999999994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3205.2129999999993</v>
      </c>
    </row>
    <row r="31" spans="1:21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2.42</v>
      </c>
      <c r="E31" s="109">
        <v>2.42</v>
      </c>
      <c r="F31" s="109">
        <v>0</v>
      </c>
      <c r="G31" s="109">
        <v>0</v>
      </c>
      <c r="H31" s="109">
        <v>4371.0999999999995</v>
      </c>
      <c r="I31" s="109">
        <v>133.84</v>
      </c>
      <c r="J31" s="109">
        <v>1.4</v>
      </c>
      <c r="K31" s="109">
        <v>1.4</v>
      </c>
      <c r="L31" s="109">
        <v>0</v>
      </c>
      <c r="M31" s="109">
        <v>0</v>
      </c>
      <c r="N31" s="109">
        <v>135.24</v>
      </c>
      <c r="O31" s="271">
        <v>271.04999999999995</v>
      </c>
      <c r="P31" s="109">
        <v>0</v>
      </c>
      <c r="Q31" s="109">
        <v>0</v>
      </c>
      <c r="R31" s="109">
        <v>27.41</v>
      </c>
      <c r="S31" s="109">
        <v>27.41</v>
      </c>
      <c r="T31" s="271">
        <v>243.63999999999996</v>
      </c>
      <c r="U31" s="271">
        <v>4749.9799999999996</v>
      </c>
    </row>
    <row r="32" spans="1:21" s="111" customFormat="1" ht="38.25" customHeight="1" x14ac:dyDescent="0.4">
      <c r="A32" s="336" t="s">
        <v>99</v>
      </c>
      <c r="B32" s="336"/>
      <c r="C32" s="110">
        <f>SUM(C28:C31)</f>
        <v>17864.530000000002</v>
      </c>
      <c r="D32" s="110">
        <f t="shared" ref="D32:U32" si="7">SUM(D28:D31)</f>
        <v>24.630000000000003</v>
      </c>
      <c r="E32" s="110">
        <f t="shared" si="7"/>
        <v>24.630000000000003</v>
      </c>
      <c r="F32" s="110">
        <f t="shared" si="7"/>
        <v>3.38</v>
      </c>
      <c r="G32" s="110">
        <f t="shared" si="7"/>
        <v>3.38</v>
      </c>
      <c r="H32" s="110">
        <f t="shared" si="7"/>
        <v>17885.780000000002</v>
      </c>
      <c r="I32" s="110">
        <f t="shared" si="7"/>
        <v>208.69</v>
      </c>
      <c r="J32" s="110">
        <f t="shared" si="7"/>
        <v>1.4</v>
      </c>
      <c r="K32" s="110">
        <f t="shared" si="7"/>
        <v>1.4</v>
      </c>
      <c r="L32" s="110">
        <f t="shared" si="7"/>
        <v>0</v>
      </c>
      <c r="M32" s="110">
        <f t="shared" si="7"/>
        <v>0</v>
      </c>
      <c r="N32" s="110">
        <f t="shared" si="7"/>
        <v>210.09</v>
      </c>
      <c r="O32" s="110">
        <f t="shared" si="7"/>
        <v>537.82999999999993</v>
      </c>
      <c r="P32" s="110">
        <f t="shared" si="7"/>
        <v>0</v>
      </c>
      <c r="Q32" s="110">
        <f t="shared" si="7"/>
        <v>0</v>
      </c>
      <c r="R32" s="110">
        <f t="shared" si="7"/>
        <v>27.41</v>
      </c>
      <c r="S32" s="110">
        <f t="shared" si="7"/>
        <v>27.41</v>
      </c>
      <c r="T32" s="110">
        <f t="shared" si="7"/>
        <v>510.41999999999996</v>
      </c>
      <c r="U32" s="110">
        <f t="shared" si="7"/>
        <v>18606.29</v>
      </c>
    </row>
    <row r="33" spans="1:21" ht="38.25" customHeight="1" x14ac:dyDescent="0.35">
      <c r="A33" s="246">
        <v>21</v>
      </c>
      <c r="B33" s="246" t="s">
        <v>103</v>
      </c>
      <c r="C33" s="109">
        <v>5866.1100000000015</v>
      </c>
      <c r="D33" s="109">
        <v>5.34</v>
      </c>
      <c r="E33" s="109">
        <v>5.34</v>
      </c>
      <c r="F33" s="109">
        <v>0</v>
      </c>
      <c r="G33" s="109">
        <v>0</v>
      </c>
      <c r="H33" s="109">
        <v>5871.4500000000016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5871.4500000000016</v>
      </c>
    </row>
    <row r="34" spans="1:21" ht="38.25" customHeight="1" x14ac:dyDescent="0.35">
      <c r="A34" s="246">
        <v>22</v>
      </c>
      <c r="B34" s="246" t="s">
        <v>104</v>
      </c>
      <c r="C34" s="109">
        <v>4624.9050000000007</v>
      </c>
      <c r="D34" s="109">
        <v>20.13</v>
      </c>
      <c r="E34" s="109">
        <v>20.13</v>
      </c>
      <c r="F34" s="109">
        <v>0</v>
      </c>
      <c r="G34" s="109">
        <v>0</v>
      </c>
      <c r="H34" s="109">
        <v>4645.0350000000008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4661.5650000000014</v>
      </c>
    </row>
    <row r="35" spans="1:21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0.1</v>
      </c>
      <c r="E35" s="109">
        <v>0.1</v>
      </c>
      <c r="F35" s="109">
        <v>0</v>
      </c>
      <c r="G35" s="109">
        <v>0</v>
      </c>
      <c r="H35" s="109">
        <v>19366.97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19375.47</v>
      </c>
    </row>
    <row r="36" spans="1:21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0.72</v>
      </c>
      <c r="E36" s="109">
        <v>0.72</v>
      </c>
      <c r="F36" s="109">
        <v>0</v>
      </c>
      <c r="G36" s="109">
        <v>0</v>
      </c>
      <c r="H36" s="109">
        <v>7008.3199999999988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7011.4199999999992</v>
      </c>
    </row>
    <row r="37" spans="1:21" s="111" customFormat="1" ht="38.25" customHeight="1" x14ac:dyDescent="0.4">
      <c r="A37" s="336" t="s">
        <v>107</v>
      </c>
      <c r="B37" s="336"/>
      <c r="C37" s="110">
        <f>SUM(C33:C36)</f>
        <v>36865.485000000001</v>
      </c>
      <c r="D37" s="110">
        <f t="shared" ref="D37:U37" si="8">SUM(D33:D36)</f>
        <v>26.29</v>
      </c>
      <c r="E37" s="110">
        <f t="shared" si="8"/>
        <v>26.29</v>
      </c>
      <c r="F37" s="110">
        <f t="shared" si="8"/>
        <v>0</v>
      </c>
      <c r="G37" s="110">
        <f t="shared" si="8"/>
        <v>0</v>
      </c>
      <c r="H37" s="110">
        <f t="shared" si="8"/>
        <v>36891.775000000001</v>
      </c>
      <c r="I37" s="110">
        <f t="shared" si="8"/>
        <v>8.6</v>
      </c>
      <c r="J37" s="110">
        <f t="shared" si="8"/>
        <v>0</v>
      </c>
      <c r="K37" s="110">
        <f t="shared" si="8"/>
        <v>0</v>
      </c>
      <c r="L37" s="110">
        <f t="shared" si="8"/>
        <v>0</v>
      </c>
      <c r="M37" s="110">
        <f t="shared" si="8"/>
        <v>0</v>
      </c>
      <c r="N37" s="110">
        <f t="shared" si="8"/>
        <v>8.6</v>
      </c>
      <c r="O37" s="110">
        <f t="shared" si="8"/>
        <v>19.53</v>
      </c>
      <c r="P37" s="110">
        <f t="shared" si="8"/>
        <v>0</v>
      </c>
      <c r="Q37" s="110">
        <f t="shared" si="8"/>
        <v>0</v>
      </c>
      <c r="R37" s="110">
        <f t="shared" si="8"/>
        <v>0</v>
      </c>
      <c r="S37" s="110">
        <f t="shared" si="8"/>
        <v>0</v>
      </c>
      <c r="T37" s="110">
        <f t="shared" si="8"/>
        <v>19.53</v>
      </c>
      <c r="U37" s="110">
        <f t="shared" si="8"/>
        <v>36919.905000000006</v>
      </c>
    </row>
    <row r="38" spans="1:21" s="145" customFormat="1" ht="38.25" customHeight="1" x14ac:dyDescent="0.4">
      <c r="A38" s="336" t="s">
        <v>108</v>
      </c>
      <c r="B38" s="336"/>
      <c r="C38" s="110">
        <f>C37+C32+C27</f>
        <v>66211.843999999997</v>
      </c>
      <c r="D38" s="110">
        <f t="shared" ref="D38:U38" si="9">D37+D32+D27</f>
        <v>63.13</v>
      </c>
      <c r="E38" s="110">
        <f t="shared" si="9"/>
        <v>63.13</v>
      </c>
      <c r="F38" s="110">
        <f t="shared" si="9"/>
        <v>3.38</v>
      </c>
      <c r="G38" s="110">
        <f t="shared" si="9"/>
        <v>3.38</v>
      </c>
      <c r="H38" s="110">
        <f t="shared" si="9"/>
        <v>66271.593999999997</v>
      </c>
      <c r="I38" s="110">
        <f t="shared" si="9"/>
        <v>602.32499999999993</v>
      </c>
      <c r="J38" s="110">
        <f t="shared" si="9"/>
        <v>6.5600000000000005</v>
      </c>
      <c r="K38" s="110">
        <f t="shared" si="9"/>
        <v>6.5600000000000005</v>
      </c>
      <c r="L38" s="110">
        <f t="shared" si="9"/>
        <v>0</v>
      </c>
      <c r="M38" s="110">
        <f t="shared" si="9"/>
        <v>0</v>
      </c>
      <c r="N38" s="110">
        <f t="shared" si="9"/>
        <v>608.88499999999999</v>
      </c>
      <c r="O38" s="110">
        <f t="shared" si="9"/>
        <v>762.27</v>
      </c>
      <c r="P38" s="110">
        <f t="shared" si="9"/>
        <v>0</v>
      </c>
      <c r="Q38" s="110">
        <f t="shared" si="9"/>
        <v>0</v>
      </c>
      <c r="R38" s="110">
        <f t="shared" si="9"/>
        <v>72.62</v>
      </c>
      <c r="S38" s="110">
        <f t="shared" si="9"/>
        <v>72.62</v>
      </c>
      <c r="T38" s="110">
        <f t="shared" si="9"/>
        <v>689.65</v>
      </c>
      <c r="U38" s="110">
        <f t="shared" si="9"/>
        <v>67570.129000000001</v>
      </c>
    </row>
    <row r="39" spans="1:21" ht="38.25" customHeight="1" x14ac:dyDescent="0.35">
      <c r="A39" s="246">
        <v>25</v>
      </c>
      <c r="B39" s="246" t="s">
        <v>109</v>
      </c>
      <c r="C39" s="109">
        <v>13785.088000000002</v>
      </c>
      <c r="D39" s="109">
        <v>23.57</v>
      </c>
      <c r="E39" s="109">
        <v>23.57</v>
      </c>
      <c r="F39" s="109">
        <v>0</v>
      </c>
      <c r="G39" s="109">
        <v>0</v>
      </c>
      <c r="H39" s="109">
        <v>13808.658000000001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13808.658000000001</v>
      </c>
    </row>
    <row r="40" spans="1:21" ht="38.25" customHeight="1" x14ac:dyDescent="0.35">
      <c r="A40" s="246">
        <v>26</v>
      </c>
      <c r="B40" s="246" t="s">
        <v>110</v>
      </c>
      <c r="C40" s="109">
        <v>10109.715999999991</v>
      </c>
      <c r="D40" s="109">
        <v>59.99</v>
      </c>
      <c r="E40" s="109">
        <v>59.99</v>
      </c>
      <c r="F40" s="109">
        <v>0</v>
      </c>
      <c r="G40" s="109">
        <v>0</v>
      </c>
      <c r="H40" s="109">
        <v>10169.705999999991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10169.705999999991</v>
      </c>
    </row>
    <row r="41" spans="1:21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11.32</v>
      </c>
      <c r="E41" s="109">
        <v>11.32</v>
      </c>
      <c r="F41" s="109">
        <v>0</v>
      </c>
      <c r="G41" s="109">
        <v>0</v>
      </c>
      <c r="H41" s="109">
        <v>23885.234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23885.234</v>
      </c>
    </row>
    <row r="42" spans="1:21" ht="38.25" customHeight="1" x14ac:dyDescent="0.35">
      <c r="A42" s="246">
        <v>28</v>
      </c>
      <c r="B42" s="246" t="s">
        <v>112</v>
      </c>
      <c r="C42" s="109">
        <v>2286.4630000000002</v>
      </c>
      <c r="D42" s="109">
        <v>7.84</v>
      </c>
      <c r="E42" s="109">
        <v>7.84</v>
      </c>
      <c r="F42" s="109">
        <v>0</v>
      </c>
      <c r="G42" s="109">
        <v>0</v>
      </c>
      <c r="H42" s="109">
        <v>2294.3030000000003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2294.3030000000003</v>
      </c>
    </row>
    <row r="43" spans="1:21" s="111" customFormat="1" ht="38.25" customHeight="1" x14ac:dyDescent="0.4">
      <c r="A43" s="336" t="s">
        <v>109</v>
      </c>
      <c r="B43" s="336"/>
      <c r="C43" s="110">
        <f>SUM(C39:C42)</f>
        <v>50055.180999999997</v>
      </c>
      <c r="D43" s="110">
        <f t="shared" ref="D43:U43" si="10">SUM(D39:D42)</f>
        <v>102.72</v>
      </c>
      <c r="E43" s="110">
        <f t="shared" si="10"/>
        <v>102.72</v>
      </c>
      <c r="F43" s="110">
        <f t="shared" si="10"/>
        <v>0</v>
      </c>
      <c r="G43" s="110">
        <f t="shared" si="10"/>
        <v>0</v>
      </c>
      <c r="H43" s="110">
        <f t="shared" si="10"/>
        <v>50157.900999999998</v>
      </c>
      <c r="I43" s="110">
        <f t="shared" si="10"/>
        <v>0</v>
      </c>
      <c r="J43" s="110">
        <f t="shared" si="10"/>
        <v>0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0</v>
      </c>
      <c r="O43" s="110">
        <f t="shared" si="10"/>
        <v>0</v>
      </c>
      <c r="P43" s="110">
        <f t="shared" si="10"/>
        <v>0</v>
      </c>
      <c r="Q43" s="110">
        <f t="shared" si="10"/>
        <v>0</v>
      </c>
      <c r="R43" s="110">
        <f t="shared" si="10"/>
        <v>0</v>
      </c>
      <c r="S43" s="110">
        <f t="shared" si="10"/>
        <v>0</v>
      </c>
      <c r="T43" s="110">
        <f t="shared" si="10"/>
        <v>0</v>
      </c>
      <c r="U43" s="110">
        <f t="shared" si="10"/>
        <v>50157.900999999998</v>
      </c>
    </row>
    <row r="44" spans="1:21" ht="38.25" customHeight="1" x14ac:dyDescent="0.35">
      <c r="A44" s="246">
        <v>29</v>
      </c>
      <c r="B44" s="246" t="s">
        <v>113</v>
      </c>
      <c r="C44" s="109">
        <v>14109.22</v>
      </c>
      <c r="D44" s="109">
        <v>4.49</v>
      </c>
      <c r="E44" s="109">
        <v>4.49</v>
      </c>
      <c r="F44" s="109">
        <v>0</v>
      </c>
      <c r="G44" s="109">
        <v>0</v>
      </c>
      <c r="H44" s="109">
        <v>14113.71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30.169999999999998</v>
      </c>
      <c r="P44" s="109">
        <v>59.61</v>
      </c>
      <c r="Q44" s="109">
        <v>59.61</v>
      </c>
      <c r="R44" s="109">
        <v>0</v>
      </c>
      <c r="S44" s="109">
        <v>0</v>
      </c>
      <c r="T44" s="271">
        <v>89.78</v>
      </c>
      <c r="U44" s="271">
        <v>14210.119999999999</v>
      </c>
    </row>
    <row r="45" spans="1:21" ht="38.25" customHeight="1" x14ac:dyDescent="0.35">
      <c r="A45" s="246">
        <v>30</v>
      </c>
      <c r="B45" s="246" t="s">
        <v>114</v>
      </c>
      <c r="C45" s="109">
        <v>7265.36</v>
      </c>
      <c r="D45" s="109">
        <v>13.23</v>
      </c>
      <c r="E45" s="109">
        <v>13.23</v>
      </c>
      <c r="F45" s="109">
        <v>0</v>
      </c>
      <c r="G45" s="109">
        <v>0</v>
      </c>
      <c r="H45" s="109">
        <v>7278.5899999999992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7.9</v>
      </c>
      <c r="P45" s="109">
        <v>0</v>
      </c>
      <c r="Q45" s="109">
        <v>0</v>
      </c>
      <c r="R45" s="109">
        <v>0.31</v>
      </c>
      <c r="S45" s="109">
        <v>0.31</v>
      </c>
      <c r="T45" s="271">
        <v>7.5900000000000007</v>
      </c>
      <c r="U45" s="271">
        <v>7286.1799999999994</v>
      </c>
    </row>
    <row r="46" spans="1:21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7.4</v>
      </c>
      <c r="E46" s="109">
        <v>7.4</v>
      </c>
      <c r="F46" s="109">
        <v>0</v>
      </c>
      <c r="G46" s="109">
        <v>0</v>
      </c>
      <c r="H46" s="109">
        <v>12300.660000000002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86.28</v>
      </c>
      <c r="P46" s="109">
        <v>0</v>
      </c>
      <c r="Q46" s="109">
        <v>0</v>
      </c>
      <c r="R46" s="109">
        <v>0.1</v>
      </c>
      <c r="S46" s="109">
        <v>0.1</v>
      </c>
      <c r="T46" s="271">
        <v>86.18</v>
      </c>
      <c r="U46" s="271">
        <v>12388.140000000001</v>
      </c>
    </row>
    <row r="47" spans="1:21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0.85</v>
      </c>
      <c r="E47" s="109">
        <v>0.85</v>
      </c>
      <c r="F47" s="109">
        <v>0</v>
      </c>
      <c r="G47" s="109">
        <v>0</v>
      </c>
      <c r="H47" s="109">
        <v>11091.042000000009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</v>
      </c>
      <c r="P47" s="109">
        <v>0.53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11121.572000000009</v>
      </c>
    </row>
    <row r="48" spans="1:21" s="111" customFormat="1" ht="38.25" customHeight="1" x14ac:dyDescent="0.4">
      <c r="A48" s="336" t="s">
        <v>117</v>
      </c>
      <c r="B48" s="336"/>
      <c r="C48" s="110">
        <f>SUM(C44:C47)</f>
        <v>44758.032000000007</v>
      </c>
      <c r="D48" s="110">
        <f t="shared" ref="D48:U48" si="11">SUM(D44:D47)</f>
        <v>25.97</v>
      </c>
      <c r="E48" s="110">
        <f t="shared" si="11"/>
        <v>25.97</v>
      </c>
      <c r="F48" s="110">
        <f t="shared" si="11"/>
        <v>0</v>
      </c>
      <c r="G48" s="110">
        <f t="shared" si="11"/>
        <v>0</v>
      </c>
      <c r="H48" s="110">
        <f t="shared" si="11"/>
        <v>44784.002000000008</v>
      </c>
      <c r="I48" s="110">
        <f t="shared" si="11"/>
        <v>7.9300000000000006</v>
      </c>
      <c r="J48" s="110">
        <f t="shared" si="11"/>
        <v>0</v>
      </c>
      <c r="K48" s="110">
        <f t="shared" si="11"/>
        <v>0</v>
      </c>
      <c r="L48" s="110">
        <f t="shared" si="11"/>
        <v>0</v>
      </c>
      <c r="M48" s="110">
        <f t="shared" si="11"/>
        <v>0</v>
      </c>
      <c r="N48" s="110">
        <f t="shared" si="11"/>
        <v>7.9300000000000006</v>
      </c>
      <c r="O48" s="110">
        <f t="shared" si="11"/>
        <v>154.35</v>
      </c>
      <c r="P48" s="110">
        <f t="shared" si="11"/>
        <v>60.14</v>
      </c>
      <c r="Q48" s="110">
        <f t="shared" si="11"/>
        <v>60.14</v>
      </c>
      <c r="R48" s="110">
        <f t="shared" si="11"/>
        <v>0.41000000000000003</v>
      </c>
      <c r="S48" s="110">
        <f t="shared" si="11"/>
        <v>0.41000000000000003</v>
      </c>
      <c r="T48" s="110">
        <f t="shared" si="11"/>
        <v>214.08</v>
      </c>
      <c r="U48" s="110">
        <f t="shared" si="11"/>
        <v>45006.01200000001</v>
      </c>
    </row>
    <row r="49" spans="1:22" s="145" customFormat="1" ht="38.25" customHeight="1" x14ac:dyDescent="0.4">
      <c r="A49" s="336" t="s">
        <v>118</v>
      </c>
      <c r="B49" s="336"/>
      <c r="C49" s="110">
        <f>C48+C43</f>
        <v>94813.213000000003</v>
      </c>
      <c r="D49" s="110">
        <f t="shared" ref="D49:U49" si="12">D48+D43</f>
        <v>128.69</v>
      </c>
      <c r="E49" s="110">
        <f t="shared" si="12"/>
        <v>128.69</v>
      </c>
      <c r="F49" s="110">
        <f t="shared" si="12"/>
        <v>0</v>
      </c>
      <c r="G49" s="110">
        <f t="shared" si="12"/>
        <v>0</v>
      </c>
      <c r="H49" s="110">
        <f t="shared" si="12"/>
        <v>94941.903000000006</v>
      </c>
      <c r="I49" s="110">
        <f t="shared" si="12"/>
        <v>7.9300000000000006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 t="shared" si="12"/>
        <v>7.9300000000000006</v>
      </c>
      <c r="O49" s="110">
        <f t="shared" si="12"/>
        <v>154.35</v>
      </c>
      <c r="P49" s="110">
        <f t="shared" si="12"/>
        <v>60.14</v>
      </c>
      <c r="Q49" s="110">
        <f t="shared" si="12"/>
        <v>60.14</v>
      </c>
      <c r="R49" s="110">
        <f t="shared" si="12"/>
        <v>0.41000000000000003</v>
      </c>
      <c r="S49" s="110">
        <f t="shared" si="12"/>
        <v>0.41000000000000003</v>
      </c>
      <c r="T49" s="110">
        <f t="shared" si="12"/>
        <v>214.08</v>
      </c>
      <c r="U49" s="110">
        <f t="shared" si="12"/>
        <v>95163.913</v>
      </c>
    </row>
    <row r="50" spans="1:22" s="146" customFormat="1" ht="38.25" customHeight="1" x14ac:dyDescent="0.4">
      <c r="A50" s="336" t="s">
        <v>119</v>
      </c>
      <c r="B50" s="336"/>
      <c r="C50" s="110">
        <f>C49+C38+C24</f>
        <v>172351.55</v>
      </c>
      <c r="D50" s="110">
        <f t="shared" ref="D50:U50" si="13">D49+D38+D24</f>
        <v>202.01999999999998</v>
      </c>
      <c r="E50" s="110">
        <f t="shared" si="13"/>
        <v>202.01999999999998</v>
      </c>
      <c r="F50" s="110">
        <f t="shared" si="13"/>
        <v>3.38</v>
      </c>
      <c r="G50" s="110">
        <f t="shared" si="13"/>
        <v>3.38</v>
      </c>
      <c r="H50" s="110">
        <f t="shared" si="13"/>
        <v>172550.19</v>
      </c>
      <c r="I50" s="110">
        <f t="shared" si="13"/>
        <v>2047.0830000000001</v>
      </c>
      <c r="J50" s="110">
        <f t="shared" si="13"/>
        <v>11.168000000000001</v>
      </c>
      <c r="K50" s="110">
        <f t="shared" si="13"/>
        <v>11.168000000000001</v>
      </c>
      <c r="L50" s="110">
        <f t="shared" si="13"/>
        <v>0</v>
      </c>
      <c r="M50" s="110">
        <f t="shared" si="13"/>
        <v>0</v>
      </c>
      <c r="N50" s="110">
        <f t="shared" si="13"/>
        <v>2058.2510000000002</v>
      </c>
      <c r="O50" s="110">
        <f t="shared" si="13"/>
        <v>4941.9440000000004</v>
      </c>
      <c r="P50" s="110">
        <f t="shared" si="13"/>
        <v>205.27999999999997</v>
      </c>
      <c r="Q50" s="110">
        <f t="shared" si="13"/>
        <v>205.27999999999997</v>
      </c>
      <c r="R50" s="110">
        <f t="shared" si="13"/>
        <v>73.03</v>
      </c>
      <c r="S50" s="110">
        <f t="shared" si="13"/>
        <v>73.03</v>
      </c>
      <c r="T50" s="110">
        <f t="shared" si="13"/>
        <v>5074.1939999999995</v>
      </c>
      <c r="U50" s="110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301" t="s">
        <v>54</v>
      </c>
      <c r="D52" s="301"/>
      <c r="E52" s="301"/>
      <c r="F52" s="301"/>
      <c r="G52" s="301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301" t="s">
        <v>55</v>
      </c>
      <c r="D53" s="301"/>
      <c r="E53" s="301"/>
      <c r="F53" s="301"/>
      <c r="G53" s="301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43"/>
      <c r="Q57" s="325" t="s">
        <v>58</v>
      </c>
      <c r="R57" s="325"/>
      <c r="S57" s="325"/>
      <c r="T57" s="325"/>
      <c r="U57" s="325"/>
    </row>
    <row r="58" spans="1:22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325" t="s">
        <v>59</v>
      </c>
      <c r="R58" s="325"/>
      <c r="S58" s="325"/>
      <c r="T58" s="325"/>
      <c r="U58" s="325"/>
    </row>
    <row r="59" spans="1:22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1.75" customHeight="1" x14ac:dyDescent="0.35">
      <c r="A2" s="379" t="s">
        <v>146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47"/>
    </row>
    <row r="4" spans="1:21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</row>
    <row r="5" spans="1:21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47.73</v>
      </c>
      <c r="E6" s="109">
        <v>47.73</v>
      </c>
      <c r="F6" s="109">
        <v>0</v>
      </c>
      <c r="G6" s="109">
        <v>0</v>
      </c>
      <c r="H6" s="109">
        <v>208.77000000000064</v>
      </c>
      <c r="I6" s="109">
        <v>130.96499999999995</v>
      </c>
      <c r="J6" s="109">
        <v>0.46</v>
      </c>
      <c r="K6" s="109">
        <v>0.62</v>
      </c>
      <c r="L6" s="109">
        <v>0</v>
      </c>
      <c r="M6" s="109">
        <v>0</v>
      </c>
      <c r="N6" s="109">
        <v>131.42499999999995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624.33500000000072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0.09</v>
      </c>
      <c r="E7" s="109">
        <v>0.09</v>
      </c>
      <c r="F7" s="109">
        <v>0</v>
      </c>
      <c r="G7" s="109">
        <v>0</v>
      </c>
      <c r="H7" s="109">
        <v>497.565</v>
      </c>
      <c r="I7" s="109">
        <v>120.908</v>
      </c>
      <c r="J7" s="109">
        <v>0.32400000000000001</v>
      </c>
      <c r="K7" s="109">
        <v>1.202</v>
      </c>
      <c r="L7" s="109">
        <v>0</v>
      </c>
      <c r="M7" s="109">
        <v>0</v>
      </c>
      <c r="N7" s="109">
        <v>121.232</v>
      </c>
      <c r="O7" s="271">
        <v>204.95000000000005</v>
      </c>
      <c r="P7" s="109">
        <v>17.32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841.06700000000001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90</v>
      </c>
      <c r="G8" s="109">
        <v>90</v>
      </c>
      <c r="H8" s="109">
        <v>653.9599999999997</v>
      </c>
      <c r="I8" s="109">
        <v>198.21300000000005</v>
      </c>
      <c r="J8" s="109">
        <v>1.01</v>
      </c>
      <c r="K8" s="109">
        <v>1.8900000000000001</v>
      </c>
      <c r="L8" s="109">
        <v>0</v>
      </c>
      <c r="M8" s="109">
        <v>0</v>
      </c>
      <c r="N8" s="109">
        <v>199.22300000000004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1010.8229999999998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142.10400000000007</v>
      </c>
      <c r="J9" s="109">
        <v>0.15</v>
      </c>
      <c r="K9" s="109">
        <v>0.22</v>
      </c>
      <c r="L9" s="109">
        <v>0</v>
      </c>
      <c r="M9" s="109">
        <v>0</v>
      </c>
      <c r="N9" s="109">
        <v>142.25400000000008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375.42400000000004</v>
      </c>
    </row>
    <row r="10" spans="1:21" s="111" customFormat="1" ht="38.25" customHeight="1" x14ac:dyDescent="0.4">
      <c r="A10" s="331" t="s">
        <v>82</v>
      </c>
      <c r="B10" s="332"/>
      <c r="C10" s="110">
        <f>SUM(C6:C9)</f>
        <v>1402.4750000000004</v>
      </c>
      <c r="D10" s="110">
        <v>47.82</v>
      </c>
      <c r="E10" s="110">
        <v>47.82</v>
      </c>
      <c r="F10" s="110">
        <v>90</v>
      </c>
      <c r="G10" s="110">
        <v>90</v>
      </c>
      <c r="H10" s="110">
        <v>1360.2950000000003</v>
      </c>
      <c r="I10" s="110">
        <v>592.19000000000005</v>
      </c>
      <c r="J10" s="110">
        <v>1.944</v>
      </c>
      <c r="K10" s="110">
        <v>3.9320000000000004</v>
      </c>
      <c r="L10" s="110">
        <v>0</v>
      </c>
      <c r="M10" s="110">
        <v>0</v>
      </c>
      <c r="N10" s="110">
        <v>594.13400000000001</v>
      </c>
      <c r="O10" s="110">
        <v>879.90000000000009</v>
      </c>
      <c r="P10" s="110">
        <v>17.32</v>
      </c>
      <c r="Q10" s="110">
        <v>51.289999999999992</v>
      </c>
      <c r="R10" s="110">
        <v>0</v>
      </c>
      <c r="S10" s="110">
        <v>0</v>
      </c>
      <c r="T10" s="110">
        <v>897.22000000000014</v>
      </c>
      <c r="U10" s="272">
        <v>2851.6490000000003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121.69300000000001</v>
      </c>
      <c r="J11" s="273">
        <v>0.4</v>
      </c>
      <c r="K11" s="109">
        <v>0.46</v>
      </c>
      <c r="L11" s="109">
        <v>0</v>
      </c>
      <c r="M11" s="109">
        <v>0</v>
      </c>
      <c r="N11" s="109">
        <v>122.09300000000002</v>
      </c>
      <c r="O11" s="271">
        <v>610.4</v>
      </c>
      <c r="P11" s="109">
        <v>0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2385.9829999999993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148.83400000000009</v>
      </c>
      <c r="J12" s="273">
        <v>1.1200000000000001</v>
      </c>
      <c r="K12" s="109">
        <v>1.6400000000000001</v>
      </c>
      <c r="L12" s="109">
        <v>0</v>
      </c>
      <c r="M12" s="109">
        <v>0</v>
      </c>
      <c r="N12" s="109">
        <v>149.95400000000009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1260.924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194.39399999999998</v>
      </c>
      <c r="J13" s="274">
        <v>0.28999999999999998</v>
      </c>
      <c r="K13" s="109">
        <v>0.83000000000000007</v>
      </c>
      <c r="L13" s="109">
        <v>0</v>
      </c>
      <c r="M13" s="109">
        <v>0</v>
      </c>
      <c r="N13" s="109">
        <v>194.68399999999997</v>
      </c>
      <c r="O13" s="271">
        <v>383.76999999999992</v>
      </c>
      <c r="P13" s="109">
        <v>0.12</v>
      </c>
      <c r="Q13" s="109">
        <v>31.73</v>
      </c>
      <c r="R13" s="109">
        <v>0</v>
      </c>
      <c r="S13" s="109">
        <v>0</v>
      </c>
      <c r="T13" s="271">
        <v>383.88999999999993</v>
      </c>
      <c r="U13" s="271">
        <v>2663.1539999999991</v>
      </c>
    </row>
    <row r="14" spans="1:21" s="111" customFormat="1" ht="38.25" customHeight="1" x14ac:dyDescent="0.4">
      <c r="A14" s="331" t="s">
        <v>86</v>
      </c>
      <c r="B14" s="332"/>
      <c r="C14" s="110">
        <f>SUM(C11:C13)</f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464.92100000000005</v>
      </c>
      <c r="J14" s="110">
        <v>1.81</v>
      </c>
      <c r="K14" s="110">
        <v>2.93</v>
      </c>
      <c r="L14" s="110">
        <v>0</v>
      </c>
      <c r="M14" s="110">
        <v>0</v>
      </c>
      <c r="N14" s="110">
        <v>466.73100000000011</v>
      </c>
      <c r="O14" s="110">
        <v>1081.3699999999999</v>
      </c>
      <c r="P14" s="110">
        <v>0.12</v>
      </c>
      <c r="Q14" s="110">
        <v>63.89</v>
      </c>
      <c r="R14" s="110">
        <v>0</v>
      </c>
      <c r="S14" s="110">
        <v>0</v>
      </c>
      <c r="T14" s="110">
        <v>1081.49</v>
      </c>
      <c r="U14" s="272">
        <v>6310.0609999999979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0.92</v>
      </c>
      <c r="E15" s="109">
        <v>1.0900000000000001</v>
      </c>
      <c r="F15" s="109">
        <v>0.75</v>
      </c>
      <c r="G15" s="109">
        <v>0.75</v>
      </c>
      <c r="H15" s="109">
        <v>1746.9519999999993</v>
      </c>
      <c r="I15" s="109">
        <v>111.07000000000002</v>
      </c>
      <c r="J15" s="109">
        <v>0.05</v>
      </c>
      <c r="K15" s="109">
        <v>0.1</v>
      </c>
      <c r="L15" s="109">
        <v>0</v>
      </c>
      <c r="M15" s="109">
        <v>0</v>
      </c>
      <c r="N15" s="109">
        <v>111.12000000000002</v>
      </c>
      <c r="O15" s="271">
        <v>111.62899999999999</v>
      </c>
      <c r="P15" s="109">
        <v>0.57999999999999996</v>
      </c>
      <c r="Q15" s="109">
        <v>0.80999999999999994</v>
      </c>
      <c r="R15" s="109">
        <v>0</v>
      </c>
      <c r="S15" s="109">
        <v>0</v>
      </c>
      <c r="T15" s="271">
        <v>112.20899999999999</v>
      </c>
      <c r="U15" s="271">
        <v>1970.2809999999995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22.086999999999993</v>
      </c>
      <c r="J16" s="109">
        <v>1</v>
      </c>
      <c r="K16" s="109">
        <v>1.01</v>
      </c>
      <c r="L16" s="109">
        <v>0</v>
      </c>
      <c r="M16" s="109">
        <v>0</v>
      </c>
      <c r="N16" s="109">
        <v>23.086999999999993</v>
      </c>
      <c r="O16" s="271">
        <v>430.20100000000002</v>
      </c>
      <c r="P16" s="109">
        <v>0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652.72199999999987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16.839999999999989</v>
      </c>
      <c r="J17" s="109">
        <v>0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217.12799999999999</v>
      </c>
      <c r="P17" s="109">
        <v>0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132" s="111" customFormat="1" ht="38.25" customHeight="1" x14ac:dyDescent="0.4">
      <c r="A18" s="331" t="s">
        <v>89</v>
      </c>
      <c r="B18" s="332"/>
      <c r="C18" s="110">
        <f>SUM(C15:C17)</f>
        <v>2615.9109999999982</v>
      </c>
      <c r="D18" s="110">
        <v>0.92</v>
      </c>
      <c r="E18" s="110">
        <v>1.0900000000000001</v>
      </c>
      <c r="F18" s="110">
        <v>0.75</v>
      </c>
      <c r="G18" s="110">
        <v>0.75</v>
      </c>
      <c r="H18" s="110">
        <v>2616.2509999999984</v>
      </c>
      <c r="I18" s="110">
        <v>149.99700000000001</v>
      </c>
      <c r="J18" s="110">
        <v>1.05</v>
      </c>
      <c r="K18" s="110">
        <v>1.58</v>
      </c>
      <c r="L18" s="110">
        <v>0</v>
      </c>
      <c r="M18" s="110">
        <v>0</v>
      </c>
      <c r="N18" s="110">
        <v>151.04700000000003</v>
      </c>
      <c r="O18" s="110">
        <v>758.95800000000008</v>
      </c>
      <c r="P18" s="110">
        <v>0.57999999999999996</v>
      </c>
      <c r="Q18" s="110">
        <v>44.97</v>
      </c>
      <c r="R18" s="110">
        <v>0</v>
      </c>
      <c r="S18" s="110">
        <v>0</v>
      </c>
      <c r="T18" s="110">
        <v>759.53800000000001</v>
      </c>
      <c r="U18" s="272">
        <v>3526.8359999999984</v>
      </c>
    </row>
    <row r="19" spans="1:132" ht="38.25" customHeight="1" x14ac:dyDescent="0.35">
      <c r="A19" s="246">
        <v>8</v>
      </c>
      <c r="B19" s="246" t="s">
        <v>91</v>
      </c>
      <c r="C19" s="109">
        <v>1203.5449999999994</v>
      </c>
      <c r="D19" s="109">
        <v>0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152.70100000000002</v>
      </c>
      <c r="J19" s="109">
        <v>0.43</v>
      </c>
      <c r="K19" s="109">
        <v>0.83000000000000007</v>
      </c>
      <c r="L19" s="109">
        <v>0</v>
      </c>
      <c r="M19" s="109">
        <v>0</v>
      </c>
      <c r="N19" s="109">
        <v>153.13100000000003</v>
      </c>
      <c r="O19" s="271">
        <v>344.64099999999991</v>
      </c>
      <c r="P19" s="109">
        <v>0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1702.1669999999992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50.413000000000018</v>
      </c>
      <c r="J20" s="109">
        <v>0.02</v>
      </c>
      <c r="K20" s="109">
        <v>0.27</v>
      </c>
      <c r="L20" s="109">
        <v>0</v>
      </c>
      <c r="M20" s="109">
        <v>0</v>
      </c>
      <c r="N20" s="109">
        <v>50.433000000000021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459.62299999999993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0.02</v>
      </c>
      <c r="K21" s="109">
        <v>0.02</v>
      </c>
      <c r="L21" s="109">
        <v>0</v>
      </c>
      <c r="M21" s="109">
        <v>0</v>
      </c>
      <c r="N21" s="109">
        <v>15.620000000000005</v>
      </c>
      <c r="O21" s="271">
        <v>671.81</v>
      </c>
      <c r="P21" s="109">
        <v>0.14000000000000001</v>
      </c>
      <c r="Q21" s="109">
        <v>0.44</v>
      </c>
      <c r="R21" s="109">
        <v>0</v>
      </c>
      <c r="S21" s="109">
        <v>0</v>
      </c>
      <c r="T21" s="271">
        <v>671.94999999999993</v>
      </c>
      <c r="U21" s="271">
        <v>714.63999999999987</v>
      </c>
    </row>
    <row r="22" spans="1:132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0.52</v>
      </c>
      <c r="E22" s="109">
        <v>9.6999999999999993</v>
      </c>
      <c r="F22" s="109">
        <v>0</v>
      </c>
      <c r="G22" s="109">
        <v>0</v>
      </c>
      <c r="H22" s="109">
        <v>1182.6619999999998</v>
      </c>
      <c r="I22" s="109">
        <v>15.613999999999997</v>
      </c>
      <c r="J22" s="109">
        <v>0.08</v>
      </c>
      <c r="K22" s="109">
        <v>0.4</v>
      </c>
      <c r="L22" s="109">
        <v>0</v>
      </c>
      <c r="M22" s="109">
        <v>0</v>
      </c>
      <c r="N22" s="109">
        <v>15.693999999999997</v>
      </c>
      <c r="O22" s="271">
        <v>167.285</v>
      </c>
      <c r="P22" s="109">
        <v>81.650000000000006</v>
      </c>
      <c r="Q22" s="109">
        <v>81.650000000000006</v>
      </c>
      <c r="R22" s="109">
        <v>0</v>
      </c>
      <c r="S22" s="109">
        <v>0</v>
      </c>
      <c r="T22" s="271">
        <v>248.935</v>
      </c>
      <c r="U22" s="271">
        <v>1447.2909999999997</v>
      </c>
    </row>
    <row r="23" spans="1:132" s="111" customFormat="1" ht="38.25" customHeight="1" x14ac:dyDescent="0.4">
      <c r="A23" s="336" t="s">
        <v>94</v>
      </c>
      <c r="B23" s="336"/>
      <c r="C23" s="110">
        <f>SUM(C19:C22)</f>
        <v>2546.2669999999989</v>
      </c>
      <c r="D23" s="110">
        <v>0.52</v>
      </c>
      <c r="E23" s="110">
        <v>10.549999999999999</v>
      </c>
      <c r="F23" s="110">
        <v>0</v>
      </c>
      <c r="G23" s="110">
        <v>0</v>
      </c>
      <c r="H23" s="110">
        <v>2556.8169999999991</v>
      </c>
      <c r="I23" s="110">
        <v>234.32800000000003</v>
      </c>
      <c r="J23" s="110">
        <v>0.55000000000000004</v>
      </c>
      <c r="K23" s="110">
        <v>1.52</v>
      </c>
      <c r="L23" s="110">
        <v>0</v>
      </c>
      <c r="M23" s="110">
        <v>0</v>
      </c>
      <c r="N23" s="110">
        <v>234.87800000000004</v>
      </c>
      <c r="O23" s="110">
        <v>1450.2359999999999</v>
      </c>
      <c r="P23" s="110">
        <v>81.790000000000006</v>
      </c>
      <c r="Q23" s="110">
        <v>84.800000000000011</v>
      </c>
      <c r="R23" s="110">
        <v>0</v>
      </c>
      <c r="S23" s="110">
        <v>0</v>
      </c>
      <c r="T23" s="110">
        <v>1532.0259999999998</v>
      </c>
      <c r="U23" s="272">
        <v>4323.7209999999986</v>
      </c>
    </row>
    <row r="24" spans="1:132" s="145" customFormat="1" ht="38.25" customHeight="1" x14ac:dyDescent="0.4">
      <c r="A24" s="331" t="s">
        <v>95</v>
      </c>
      <c r="B24" s="332"/>
      <c r="C24" s="110">
        <f>C23+C18+C14+C10</f>
        <v>11326.492999999997</v>
      </c>
      <c r="D24" s="110">
        <v>49.26</v>
      </c>
      <c r="E24" s="110">
        <v>59.46</v>
      </c>
      <c r="F24" s="110">
        <v>90.75</v>
      </c>
      <c r="G24" s="110">
        <v>90.75</v>
      </c>
      <c r="H24" s="110">
        <v>11295.202999999996</v>
      </c>
      <c r="I24" s="110">
        <v>1441.4360000000001</v>
      </c>
      <c r="J24" s="110">
        <v>5.3540000000000001</v>
      </c>
      <c r="K24" s="110">
        <v>9.9619999999999997</v>
      </c>
      <c r="L24" s="110">
        <v>0</v>
      </c>
      <c r="M24" s="110">
        <v>0</v>
      </c>
      <c r="N24" s="110">
        <v>1446.7900000000002</v>
      </c>
      <c r="O24" s="110">
        <v>4170.4639999999999</v>
      </c>
      <c r="P24" s="110">
        <v>99.81</v>
      </c>
      <c r="Q24" s="110">
        <v>244.95000000000002</v>
      </c>
      <c r="R24" s="110">
        <v>0</v>
      </c>
      <c r="S24" s="110">
        <v>0</v>
      </c>
      <c r="T24" s="110">
        <v>4270.2740000000003</v>
      </c>
      <c r="U24" s="110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1183.6419999999994</v>
      </c>
      <c r="D25" s="109">
        <v>1.77</v>
      </c>
      <c r="E25" s="109">
        <v>7.8599999999999994</v>
      </c>
      <c r="F25" s="109">
        <v>0</v>
      </c>
      <c r="G25" s="109">
        <v>0</v>
      </c>
      <c r="H25" s="109">
        <v>1191.5019999999993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27.41</v>
      </c>
      <c r="Q25" s="109">
        <v>27.41</v>
      </c>
      <c r="R25" s="109">
        <v>0.18</v>
      </c>
      <c r="S25" s="109">
        <v>0.18</v>
      </c>
      <c r="T25" s="271">
        <v>156.79</v>
      </c>
      <c r="U25" s="27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18.39</v>
      </c>
      <c r="E26" s="109">
        <v>24.51</v>
      </c>
      <c r="F26" s="109">
        <v>0</v>
      </c>
      <c r="G26" s="109">
        <v>0</v>
      </c>
      <c r="H26" s="109">
        <v>10322.696999999993</v>
      </c>
      <c r="I26" s="109">
        <v>390.19499999999994</v>
      </c>
      <c r="J26" s="109">
        <v>0.1</v>
      </c>
      <c r="K26" s="109">
        <v>5.26</v>
      </c>
      <c r="L26" s="109">
        <v>0</v>
      </c>
      <c r="M26" s="109">
        <v>0</v>
      </c>
      <c r="N26" s="109">
        <v>390.29499999999996</v>
      </c>
      <c r="O26" s="271">
        <v>30.140000000000008</v>
      </c>
      <c r="P26" s="109">
        <v>0</v>
      </c>
      <c r="Q26" s="109">
        <v>0</v>
      </c>
      <c r="R26" s="109">
        <v>0</v>
      </c>
      <c r="S26" s="109">
        <v>45.21</v>
      </c>
      <c r="T26" s="271">
        <v>30.140000000000008</v>
      </c>
      <c r="U26" s="27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f>SUM(C25:C26)</f>
        <v>11481.828999999992</v>
      </c>
      <c r="D27" s="110">
        <v>20.16</v>
      </c>
      <c r="E27" s="110">
        <v>32.370000000000005</v>
      </c>
      <c r="F27" s="110">
        <v>0</v>
      </c>
      <c r="G27" s="110">
        <v>0</v>
      </c>
      <c r="H27" s="110">
        <v>11514.198999999991</v>
      </c>
      <c r="I27" s="110">
        <v>390.19499999999994</v>
      </c>
      <c r="J27" s="110">
        <v>0.1</v>
      </c>
      <c r="K27" s="110">
        <v>5.26</v>
      </c>
      <c r="L27" s="110">
        <v>0</v>
      </c>
      <c r="M27" s="110">
        <v>0</v>
      </c>
      <c r="N27" s="110">
        <v>390.29499999999996</v>
      </c>
      <c r="O27" s="110">
        <v>159.70000000000002</v>
      </c>
      <c r="P27" s="110">
        <v>27.41</v>
      </c>
      <c r="Q27" s="110">
        <v>27.41</v>
      </c>
      <c r="R27" s="110">
        <v>0.18</v>
      </c>
      <c r="S27" s="110">
        <v>45.39</v>
      </c>
      <c r="T27" s="110">
        <v>186.93</v>
      </c>
      <c r="U27" s="272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4464.3330000000014</v>
      </c>
      <c r="D28" s="109">
        <v>12.78</v>
      </c>
      <c r="E28" s="109">
        <v>23.38</v>
      </c>
      <c r="F28" s="109">
        <v>0</v>
      </c>
      <c r="G28" s="109">
        <v>0</v>
      </c>
      <c r="H28" s="109">
        <v>4424.9930000000013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5890.1140000000014</v>
      </c>
      <c r="D29" s="109">
        <v>10.68</v>
      </c>
      <c r="E29" s="109">
        <v>19.399999999999999</v>
      </c>
      <c r="F29" s="109">
        <v>0</v>
      </c>
      <c r="G29" s="109">
        <v>0</v>
      </c>
      <c r="H29" s="109">
        <v>6039.5740000000023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4.4349999999999996</v>
      </c>
      <c r="E30" s="109">
        <v>7.3249999999999993</v>
      </c>
      <c r="F30" s="109">
        <v>0</v>
      </c>
      <c r="G30" s="109">
        <v>3.38</v>
      </c>
      <c r="H30" s="109">
        <v>3078.0079999999994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2.56</v>
      </c>
      <c r="E31" s="109">
        <v>4.9800000000000004</v>
      </c>
      <c r="F31" s="109">
        <v>0</v>
      </c>
      <c r="G31" s="109">
        <v>0</v>
      </c>
      <c r="H31" s="109">
        <v>4373.66</v>
      </c>
      <c r="I31" s="109">
        <v>135.24</v>
      </c>
      <c r="J31" s="109">
        <v>1.03</v>
      </c>
      <c r="K31" s="109">
        <v>2.4299999999999997</v>
      </c>
      <c r="L31" s="109">
        <v>0</v>
      </c>
      <c r="M31" s="109">
        <v>0</v>
      </c>
      <c r="N31" s="109">
        <v>136.27000000000001</v>
      </c>
      <c r="O31" s="271">
        <v>243.63999999999996</v>
      </c>
      <c r="P31" s="109">
        <v>0</v>
      </c>
      <c r="Q31" s="109">
        <v>0</v>
      </c>
      <c r="R31" s="109">
        <v>0</v>
      </c>
      <c r="S31" s="109">
        <v>27.41</v>
      </c>
      <c r="T31" s="271">
        <v>243.63999999999996</v>
      </c>
      <c r="U31" s="27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f>SUM(C28:C31)</f>
        <v>17864.530000000002</v>
      </c>
      <c r="D32" s="110">
        <v>30.454999999999998</v>
      </c>
      <c r="E32" s="110">
        <v>55.085000000000008</v>
      </c>
      <c r="F32" s="110">
        <v>0</v>
      </c>
      <c r="G32" s="110">
        <v>3.38</v>
      </c>
      <c r="H32" s="110">
        <v>17916.235000000001</v>
      </c>
      <c r="I32" s="110">
        <v>210.09</v>
      </c>
      <c r="J32" s="110">
        <v>1.03</v>
      </c>
      <c r="K32" s="110">
        <v>2.4299999999999997</v>
      </c>
      <c r="L32" s="110">
        <v>0</v>
      </c>
      <c r="M32" s="110">
        <v>0</v>
      </c>
      <c r="N32" s="110">
        <v>211.12</v>
      </c>
      <c r="O32" s="110">
        <v>510.41999999999996</v>
      </c>
      <c r="P32" s="110">
        <v>0</v>
      </c>
      <c r="Q32" s="110">
        <v>0</v>
      </c>
      <c r="R32" s="110">
        <v>0</v>
      </c>
      <c r="S32" s="110">
        <v>27.41</v>
      </c>
      <c r="T32" s="110">
        <v>510.41999999999996</v>
      </c>
      <c r="U32" s="110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5866.1100000000015</v>
      </c>
      <c r="D33" s="109">
        <v>9.7799999999999994</v>
      </c>
      <c r="E33" s="109">
        <v>15.12</v>
      </c>
      <c r="F33" s="109">
        <v>0</v>
      </c>
      <c r="G33" s="109">
        <v>0</v>
      </c>
      <c r="H33" s="109">
        <v>5881.2300000000014</v>
      </c>
      <c r="I33" s="109">
        <v>0</v>
      </c>
      <c r="J33" s="109">
        <v>0.55000000000000004</v>
      </c>
      <c r="K33" s="109">
        <v>0.55000000000000004</v>
      </c>
      <c r="L33" s="109">
        <v>0</v>
      </c>
      <c r="M33" s="109">
        <v>0</v>
      </c>
      <c r="N33" s="109">
        <v>0.55000000000000004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4624.9050000000007</v>
      </c>
      <c r="D34" s="109">
        <v>9.1300000000000008</v>
      </c>
      <c r="E34" s="109">
        <v>29.259999999999998</v>
      </c>
      <c r="F34" s="109">
        <v>0</v>
      </c>
      <c r="G34" s="109">
        <v>0</v>
      </c>
      <c r="H34" s="109">
        <v>4654.1650000000009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1</v>
      </c>
      <c r="E35" s="109">
        <v>1.1000000000000001</v>
      </c>
      <c r="F35" s="109">
        <v>0</v>
      </c>
      <c r="G35" s="109">
        <v>0</v>
      </c>
      <c r="H35" s="109">
        <v>19367.97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1.07</v>
      </c>
      <c r="E36" s="109">
        <v>1.79</v>
      </c>
      <c r="F36" s="109">
        <v>0</v>
      </c>
      <c r="G36" s="109">
        <v>0</v>
      </c>
      <c r="H36" s="109">
        <v>7009.3899999999985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f>SUM(C33:C36)</f>
        <v>36865.485000000001</v>
      </c>
      <c r="D37" s="110">
        <v>20.98</v>
      </c>
      <c r="E37" s="110">
        <v>47.269999999999996</v>
      </c>
      <c r="F37" s="110">
        <v>0</v>
      </c>
      <c r="G37" s="110">
        <v>0</v>
      </c>
      <c r="H37" s="110">
        <v>36912.755000000005</v>
      </c>
      <c r="I37" s="110">
        <v>8.6</v>
      </c>
      <c r="J37" s="110">
        <v>0.55000000000000004</v>
      </c>
      <c r="K37" s="110">
        <v>0.55000000000000004</v>
      </c>
      <c r="L37" s="110">
        <v>0</v>
      </c>
      <c r="M37" s="110">
        <v>0</v>
      </c>
      <c r="N37" s="110">
        <v>9.15</v>
      </c>
      <c r="O37" s="110">
        <v>19.53</v>
      </c>
      <c r="P37" s="110">
        <v>0</v>
      </c>
      <c r="Q37" s="110">
        <v>0</v>
      </c>
      <c r="R37" s="110">
        <v>0</v>
      </c>
      <c r="S37" s="110">
        <v>0</v>
      </c>
      <c r="T37" s="110">
        <v>19.53</v>
      </c>
      <c r="U37" s="110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f>C37+C32+C27</f>
        <v>66211.843999999997</v>
      </c>
      <c r="D38" s="110">
        <v>71.594999999999999</v>
      </c>
      <c r="E38" s="110">
        <v>134.72500000000002</v>
      </c>
      <c r="F38" s="110">
        <v>0</v>
      </c>
      <c r="G38" s="110">
        <v>3.38</v>
      </c>
      <c r="H38" s="110">
        <v>66343.188999999998</v>
      </c>
      <c r="I38" s="110">
        <v>608.88499999999999</v>
      </c>
      <c r="J38" s="110">
        <v>1.6800000000000002</v>
      </c>
      <c r="K38" s="110">
        <v>8.2399999999999984</v>
      </c>
      <c r="L38" s="110">
        <v>0</v>
      </c>
      <c r="M38" s="110">
        <v>0</v>
      </c>
      <c r="N38" s="110">
        <v>610.56499999999994</v>
      </c>
      <c r="O38" s="110">
        <v>689.65</v>
      </c>
      <c r="P38" s="110">
        <v>27.41</v>
      </c>
      <c r="Q38" s="110">
        <v>27.41</v>
      </c>
      <c r="R38" s="110">
        <v>0.18</v>
      </c>
      <c r="S38" s="110">
        <v>72.8</v>
      </c>
      <c r="T38" s="110">
        <v>716.87999999999988</v>
      </c>
      <c r="U38" s="110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13785.088000000002</v>
      </c>
      <c r="D39" s="109">
        <v>9.7799999999999994</v>
      </c>
      <c r="E39" s="109">
        <v>33.35</v>
      </c>
      <c r="F39" s="109">
        <v>0</v>
      </c>
      <c r="G39" s="109">
        <v>0</v>
      </c>
      <c r="H39" s="109">
        <v>13818.438000000002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13818.438000000002</v>
      </c>
    </row>
    <row r="40" spans="1:132" ht="38.25" customHeight="1" x14ac:dyDescent="0.35">
      <c r="A40" s="246">
        <v>26</v>
      </c>
      <c r="B40" s="246" t="s">
        <v>110</v>
      </c>
      <c r="C40" s="109">
        <v>10109.715999999991</v>
      </c>
      <c r="D40" s="109">
        <v>108.87</v>
      </c>
      <c r="E40" s="109">
        <v>168.86</v>
      </c>
      <c r="F40" s="109">
        <v>0</v>
      </c>
      <c r="G40" s="109">
        <v>0</v>
      </c>
      <c r="H40" s="109">
        <v>10278.575999999992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10278.575999999992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11.01</v>
      </c>
      <c r="E41" s="109">
        <v>22.33</v>
      </c>
      <c r="F41" s="109">
        <v>0</v>
      </c>
      <c r="G41" s="109">
        <v>0</v>
      </c>
      <c r="H41" s="109">
        <v>23896.243999999999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23896.243999999999</v>
      </c>
    </row>
    <row r="42" spans="1:132" ht="38.25" customHeight="1" x14ac:dyDescent="0.35">
      <c r="A42" s="246">
        <v>28</v>
      </c>
      <c r="B42" s="246" t="s">
        <v>112</v>
      </c>
      <c r="C42" s="109">
        <v>2286.4630000000002</v>
      </c>
      <c r="D42" s="109">
        <v>8.42</v>
      </c>
      <c r="E42" s="109">
        <v>16.259999999999998</v>
      </c>
      <c r="F42" s="109">
        <v>0</v>
      </c>
      <c r="G42" s="109">
        <v>0</v>
      </c>
      <c r="H42" s="109">
        <v>2302.7230000000004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2302.7230000000004</v>
      </c>
    </row>
    <row r="43" spans="1:132" s="111" customFormat="1" ht="38.25" customHeight="1" x14ac:dyDescent="0.4">
      <c r="A43" s="336" t="s">
        <v>109</v>
      </c>
      <c r="B43" s="336"/>
      <c r="C43" s="110">
        <f>SUM(C39:C42)</f>
        <v>50055.180999999997</v>
      </c>
      <c r="D43" s="110">
        <v>138.07999999999998</v>
      </c>
      <c r="E43" s="110">
        <v>240.8</v>
      </c>
      <c r="F43" s="110">
        <v>0</v>
      </c>
      <c r="G43" s="110">
        <v>0</v>
      </c>
      <c r="H43" s="110">
        <v>50295.980999999992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50295.980999999992</v>
      </c>
    </row>
    <row r="44" spans="1:132" ht="38.25" customHeight="1" x14ac:dyDescent="0.35">
      <c r="A44" s="246">
        <v>29</v>
      </c>
      <c r="B44" s="246" t="s">
        <v>113</v>
      </c>
      <c r="C44" s="109">
        <v>14109.22</v>
      </c>
      <c r="D44" s="109">
        <v>54.07</v>
      </c>
      <c r="E44" s="109">
        <v>58.56</v>
      </c>
      <c r="F44" s="109">
        <v>0</v>
      </c>
      <c r="G44" s="109">
        <v>0</v>
      </c>
      <c r="H44" s="109">
        <v>14167.779999999999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89.78</v>
      </c>
      <c r="P44" s="109">
        <v>0.04</v>
      </c>
      <c r="Q44" s="109">
        <v>59.65</v>
      </c>
      <c r="R44" s="109">
        <v>0</v>
      </c>
      <c r="S44" s="109">
        <v>0</v>
      </c>
      <c r="T44" s="271">
        <v>89.820000000000007</v>
      </c>
      <c r="U44" s="271">
        <v>14264.229999999998</v>
      </c>
    </row>
    <row r="45" spans="1:132" ht="38.25" customHeight="1" x14ac:dyDescent="0.35">
      <c r="A45" s="246">
        <v>30</v>
      </c>
      <c r="B45" s="246" t="s">
        <v>114</v>
      </c>
      <c r="C45" s="109">
        <v>7265.36</v>
      </c>
      <c r="D45" s="109">
        <v>6.76</v>
      </c>
      <c r="E45" s="109">
        <v>19.990000000000002</v>
      </c>
      <c r="F45" s="109">
        <v>0</v>
      </c>
      <c r="G45" s="109">
        <v>0</v>
      </c>
      <c r="H45" s="109">
        <v>7285.3499999999995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7292.94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0.95</v>
      </c>
      <c r="E46" s="109">
        <v>8.35</v>
      </c>
      <c r="F46" s="109">
        <v>0</v>
      </c>
      <c r="G46" s="109">
        <v>0</v>
      </c>
      <c r="H46" s="109">
        <v>12301.610000000002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12389.090000000002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0.3</v>
      </c>
      <c r="E47" s="109">
        <v>1.1499999999999999</v>
      </c>
      <c r="F47" s="109">
        <v>0</v>
      </c>
      <c r="G47" s="109">
        <v>0</v>
      </c>
      <c r="H47" s="109">
        <v>11091.342000000008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11121.872000000008</v>
      </c>
    </row>
    <row r="48" spans="1:132" s="111" customFormat="1" ht="38.25" customHeight="1" x14ac:dyDescent="0.4">
      <c r="A48" s="336" t="s">
        <v>117</v>
      </c>
      <c r="B48" s="336"/>
      <c r="C48" s="110">
        <f>SUM(C44:C47)</f>
        <v>44758.032000000007</v>
      </c>
      <c r="D48" s="110">
        <v>62.08</v>
      </c>
      <c r="E48" s="110">
        <v>88.050000000000011</v>
      </c>
      <c r="F48" s="110">
        <v>0</v>
      </c>
      <c r="G48" s="110">
        <v>0</v>
      </c>
      <c r="H48" s="110">
        <v>44846.082000000009</v>
      </c>
      <c r="I48" s="110">
        <v>7.9300000000000006</v>
      </c>
      <c r="J48" s="110">
        <v>0</v>
      </c>
      <c r="K48" s="110">
        <v>0</v>
      </c>
      <c r="L48" s="110">
        <v>0</v>
      </c>
      <c r="M48" s="110">
        <v>0</v>
      </c>
      <c r="N48" s="110">
        <v>7.9300000000000006</v>
      </c>
      <c r="O48" s="110">
        <v>214.08</v>
      </c>
      <c r="P48" s="110">
        <v>0.04</v>
      </c>
      <c r="Q48" s="110">
        <v>60.18</v>
      </c>
      <c r="R48" s="110">
        <v>0</v>
      </c>
      <c r="S48" s="110">
        <v>0.41000000000000003</v>
      </c>
      <c r="T48" s="110">
        <v>214.12000000000003</v>
      </c>
      <c r="U48" s="110">
        <v>45068.132000000012</v>
      </c>
    </row>
    <row r="49" spans="1:22" s="145" customFormat="1" ht="38.25" customHeight="1" x14ac:dyDescent="0.4">
      <c r="A49" s="336" t="s">
        <v>118</v>
      </c>
      <c r="B49" s="336"/>
      <c r="C49" s="110">
        <f>C48+C43</f>
        <v>94813.213000000003</v>
      </c>
      <c r="D49" s="110">
        <v>200.15999999999997</v>
      </c>
      <c r="E49" s="110">
        <v>328.85</v>
      </c>
      <c r="F49" s="110">
        <v>0</v>
      </c>
      <c r="G49" s="110">
        <v>0</v>
      </c>
      <c r="H49" s="110">
        <v>95142.062999999995</v>
      </c>
      <c r="I49" s="110">
        <v>7.9300000000000006</v>
      </c>
      <c r="J49" s="110">
        <v>0</v>
      </c>
      <c r="K49" s="110">
        <v>0</v>
      </c>
      <c r="L49" s="110">
        <v>0</v>
      </c>
      <c r="M49" s="110">
        <v>0</v>
      </c>
      <c r="N49" s="110">
        <v>7.9300000000000006</v>
      </c>
      <c r="O49" s="110">
        <v>214.08</v>
      </c>
      <c r="P49" s="110">
        <v>0.04</v>
      </c>
      <c r="Q49" s="110">
        <v>60.18</v>
      </c>
      <c r="R49" s="110">
        <v>0</v>
      </c>
      <c r="S49" s="110">
        <v>0.41000000000000003</v>
      </c>
      <c r="T49" s="110">
        <v>214.12000000000003</v>
      </c>
      <c r="U49" s="110">
        <v>95364.113000000012</v>
      </c>
    </row>
    <row r="50" spans="1:22" s="146" customFormat="1" ht="38.25" customHeight="1" x14ac:dyDescent="0.4">
      <c r="A50" s="336" t="s">
        <v>119</v>
      </c>
      <c r="B50" s="336"/>
      <c r="C50" s="110">
        <f>C49+C38+C24</f>
        <v>172351.55</v>
      </c>
      <c r="D50" s="110">
        <v>321.01499999999999</v>
      </c>
      <c r="E50" s="110">
        <v>523.03500000000008</v>
      </c>
      <c r="F50" s="110">
        <v>90.75</v>
      </c>
      <c r="G50" s="110">
        <v>94.13</v>
      </c>
      <c r="H50" s="110">
        <v>172780.45499999999</v>
      </c>
      <c r="I50" s="110">
        <v>2058.2510000000002</v>
      </c>
      <c r="J50" s="110">
        <v>7.0340000000000007</v>
      </c>
      <c r="K50" s="110">
        <v>18.201999999999998</v>
      </c>
      <c r="L50" s="110">
        <v>0</v>
      </c>
      <c r="M50" s="110">
        <v>0</v>
      </c>
      <c r="N50" s="110">
        <v>2065.2849999999999</v>
      </c>
      <c r="O50" s="110">
        <v>5074.1939999999995</v>
      </c>
      <c r="P50" s="110">
        <v>127.26</v>
      </c>
      <c r="Q50" s="110">
        <v>332.54</v>
      </c>
      <c r="R50" s="110">
        <v>0.18</v>
      </c>
      <c r="S50" s="110">
        <v>73.209999999999994</v>
      </c>
      <c r="T50" s="110">
        <v>5201.2740000000003</v>
      </c>
      <c r="U50" s="110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301" t="s">
        <v>54</v>
      </c>
      <c r="D52" s="301"/>
      <c r="E52" s="301"/>
      <c r="F52" s="301"/>
      <c r="G52" s="301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301" t="s">
        <v>55</v>
      </c>
      <c r="D53" s="301"/>
      <c r="E53" s="301"/>
      <c r="F53" s="301"/>
      <c r="G53" s="301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50"/>
      <c r="Q57" s="325" t="s">
        <v>58</v>
      </c>
      <c r="R57" s="325"/>
      <c r="S57" s="325"/>
      <c r="T57" s="325"/>
      <c r="U57" s="325"/>
    </row>
    <row r="58" spans="1:22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325" t="s">
        <v>59</v>
      </c>
      <c r="R58" s="325"/>
      <c r="S58" s="325"/>
      <c r="T58" s="325"/>
      <c r="U58" s="325"/>
    </row>
    <row r="59" spans="1:22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opLeftCell="G43"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1.75" customHeight="1" x14ac:dyDescent="0.35">
      <c r="A2" s="379" t="s">
        <v>144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2"/>
    </row>
    <row r="4" spans="1:21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</row>
    <row r="5" spans="1:21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</row>
    <row r="6" spans="1:21" ht="38.25" customHeight="1" x14ac:dyDescent="0.4">
      <c r="A6" s="245">
        <v>1</v>
      </c>
      <c r="B6" s="246" t="s">
        <v>78</v>
      </c>
      <c r="C6" s="265">
        <v>208.77000000000064</v>
      </c>
      <c r="D6" s="265">
        <v>0</v>
      </c>
      <c r="E6" s="265">
        <v>47.73</v>
      </c>
      <c r="F6" s="265">
        <v>0</v>
      </c>
      <c r="G6" s="265">
        <v>0</v>
      </c>
      <c r="H6" s="265">
        <v>208.77000000000064</v>
      </c>
      <c r="I6" s="265">
        <v>131.42499999999995</v>
      </c>
      <c r="J6" s="265">
        <v>0.04</v>
      </c>
      <c r="K6" s="265">
        <v>0.66</v>
      </c>
      <c r="L6" s="265">
        <v>0</v>
      </c>
      <c r="M6" s="265">
        <v>0</v>
      </c>
      <c r="N6" s="265">
        <v>131.46499999999995</v>
      </c>
      <c r="O6" s="266">
        <v>284.1400000000001</v>
      </c>
      <c r="P6" s="265">
        <v>0</v>
      </c>
      <c r="Q6" s="265">
        <v>0.46</v>
      </c>
      <c r="R6" s="265">
        <v>0</v>
      </c>
      <c r="S6" s="265">
        <v>0</v>
      </c>
      <c r="T6" s="266">
        <v>284.1400000000001</v>
      </c>
      <c r="U6" s="266">
        <v>624.37500000000068</v>
      </c>
    </row>
    <row r="7" spans="1:21" ht="38.25" customHeight="1" x14ac:dyDescent="0.4">
      <c r="A7" s="245">
        <v>2</v>
      </c>
      <c r="B7" s="246" t="s">
        <v>79</v>
      </c>
      <c r="C7" s="265">
        <v>497.565</v>
      </c>
      <c r="D7" s="265">
        <v>0.09</v>
      </c>
      <c r="E7" s="265">
        <v>0.18</v>
      </c>
      <c r="F7" s="265">
        <v>0</v>
      </c>
      <c r="G7" s="265">
        <v>0</v>
      </c>
      <c r="H7" s="265">
        <v>497.65499999999997</v>
      </c>
      <c r="I7" s="265">
        <v>121.232</v>
      </c>
      <c r="J7" s="265">
        <v>1.34</v>
      </c>
      <c r="K7" s="265">
        <v>2.5419999999999998</v>
      </c>
      <c r="L7" s="265">
        <v>0</v>
      </c>
      <c r="M7" s="265">
        <v>0</v>
      </c>
      <c r="N7" s="265">
        <v>122.572</v>
      </c>
      <c r="O7" s="266">
        <v>222.27000000000004</v>
      </c>
      <c r="P7" s="265">
        <v>0</v>
      </c>
      <c r="Q7" s="265">
        <v>34.629999999999995</v>
      </c>
      <c r="R7" s="265">
        <v>0</v>
      </c>
      <c r="S7" s="265">
        <v>0</v>
      </c>
      <c r="T7" s="266">
        <v>222.27000000000004</v>
      </c>
      <c r="U7" s="266">
        <v>842.49700000000007</v>
      </c>
    </row>
    <row r="8" spans="1:21" ht="38.25" customHeight="1" x14ac:dyDescent="0.4">
      <c r="A8" s="245">
        <v>3</v>
      </c>
      <c r="B8" s="246" t="s">
        <v>80</v>
      </c>
      <c r="C8" s="265">
        <v>653.9599999999997</v>
      </c>
      <c r="D8" s="265">
        <v>0</v>
      </c>
      <c r="E8" s="265">
        <v>0</v>
      </c>
      <c r="F8" s="265">
        <v>0</v>
      </c>
      <c r="G8" s="265">
        <v>90</v>
      </c>
      <c r="H8" s="265">
        <v>653.9599999999997</v>
      </c>
      <c r="I8" s="265">
        <v>199.22300000000004</v>
      </c>
      <c r="J8" s="265">
        <v>2.2999999999999998</v>
      </c>
      <c r="K8" s="265">
        <v>4.1899999999999995</v>
      </c>
      <c r="L8" s="265">
        <v>0</v>
      </c>
      <c r="M8" s="265">
        <v>0</v>
      </c>
      <c r="N8" s="265">
        <v>201.52300000000005</v>
      </c>
      <c r="O8" s="266">
        <v>157.63999999999999</v>
      </c>
      <c r="P8" s="265">
        <v>0</v>
      </c>
      <c r="Q8" s="265">
        <v>16.2</v>
      </c>
      <c r="R8" s="265">
        <v>0</v>
      </c>
      <c r="S8" s="265">
        <v>0</v>
      </c>
      <c r="T8" s="266">
        <v>157.63999999999999</v>
      </c>
      <c r="U8" s="266">
        <v>1013.1229999999997</v>
      </c>
    </row>
    <row r="9" spans="1:21" s="111" customFormat="1" ht="38.25" customHeight="1" x14ac:dyDescent="0.4">
      <c r="A9" s="245">
        <v>4</v>
      </c>
      <c r="B9" s="246" t="s">
        <v>81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142.25400000000008</v>
      </c>
      <c r="J9" s="265">
        <v>0.25</v>
      </c>
      <c r="K9" s="265">
        <v>0.47</v>
      </c>
      <c r="L9" s="265">
        <v>0</v>
      </c>
      <c r="M9" s="265">
        <v>0</v>
      </c>
      <c r="N9" s="265">
        <v>142.50400000000008</v>
      </c>
      <c r="O9" s="266">
        <v>233.16999999999996</v>
      </c>
      <c r="P9" s="265">
        <v>1.08</v>
      </c>
      <c r="Q9" s="265">
        <v>1.08</v>
      </c>
      <c r="R9" s="265">
        <v>0</v>
      </c>
      <c r="S9" s="265">
        <v>0</v>
      </c>
      <c r="T9" s="266">
        <v>234.24999999999997</v>
      </c>
      <c r="U9" s="266">
        <v>376.75400000000002</v>
      </c>
    </row>
    <row r="10" spans="1:21" s="111" customFormat="1" ht="38.25" customHeight="1" x14ac:dyDescent="0.4">
      <c r="A10" s="331" t="s">
        <v>82</v>
      </c>
      <c r="B10" s="332"/>
      <c r="C10" s="267">
        <v>1360.2950000000003</v>
      </c>
      <c r="D10" s="267">
        <v>0.09</v>
      </c>
      <c r="E10" s="267">
        <v>47.91</v>
      </c>
      <c r="F10" s="267">
        <v>0</v>
      </c>
      <c r="G10" s="267">
        <v>90</v>
      </c>
      <c r="H10" s="267">
        <v>1360.3850000000002</v>
      </c>
      <c r="I10" s="267">
        <v>594.13400000000001</v>
      </c>
      <c r="J10" s="267">
        <v>3.9299999999999997</v>
      </c>
      <c r="K10" s="267">
        <v>7.8619999999999992</v>
      </c>
      <c r="L10" s="267">
        <v>0</v>
      </c>
      <c r="M10" s="267">
        <v>0</v>
      </c>
      <c r="N10" s="267">
        <v>598.06400000000008</v>
      </c>
      <c r="O10" s="267">
        <v>897.22000000000014</v>
      </c>
      <c r="P10" s="267">
        <v>1.08</v>
      </c>
      <c r="Q10" s="267">
        <v>52.36999999999999</v>
      </c>
      <c r="R10" s="267">
        <v>0</v>
      </c>
      <c r="S10" s="267">
        <v>0</v>
      </c>
      <c r="T10" s="267">
        <v>898.30000000000018</v>
      </c>
      <c r="U10" s="268">
        <v>2856.7490000000003</v>
      </c>
    </row>
    <row r="11" spans="1:21" ht="38.25" customHeight="1" x14ac:dyDescent="0.4">
      <c r="A11" s="171">
        <v>4</v>
      </c>
      <c r="B11" s="246" t="s">
        <v>83</v>
      </c>
      <c r="C11" s="265">
        <v>1653.4899999999991</v>
      </c>
      <c r="D11" s="265">
        <v>0</v>
      </c>
      <c r="E11" s="265">
        <v>0</v>
      </c>
      <c r="F11" s="265">
        <v>0</v>
      </c>
      <c r="G11" s="265">
        <v>0</v>
      </c>
      <c r="H11" s="265">
        <v>1653.4899999999991</v>
      </c>
      <c r="I11" s="265">
        <v>122.09300000000002</v>
      </c>
      <c r="J11" s="269">
        <v>0.4</v>
      </c>
      <c r="K11" s="265">
        <v>0.8600000000000001</v>
      </c>
      <c r="L11" s="265">
        <v>0</v>
      </c>
      <c r="M11" s="265">
        <v>0</v>
      </c>
      <c r="N11" s="265">
        <v>122.49300000000002</v>
      </c>
      <c r="O11" s="266">
        <v>610.4</v>
      </c>
      <c r="P11" s="265">
        <v>0</v>
      </c>
      <c r="Q11" s="265">
        <v>31.49</v>
      </c>
      <c r="R11" s="265">
        <v>0</v>
      </c>
      <c r="S11" s="265">
        <v>0</v>
      </c>
      <c r="T11" s="266">
        <v>610.4</v>
      </c>
      <c r="U11" s="266">
        <v>2386.3829999999989</v>
      </c>
    </row>
    <row r="12" spans="1:21" ht="38.25" customHeight="1" x14ac:dyDescent="0.4">
      <c r="A12" s="171">
        <v>5</v>
      </c>
      <c r="B12" s="246" t="s">
        <v>84</v>
      </c>
      <c r="C12" s="265">
        <v>1023.7699999999998</v>
      </c>
      <c r="D12" s="265">
        <v>0</v>
      </c>
      <c r="E12" s="265">
        <v>0</v>
      </c>
      <c r="F12" s="265">
        <v>0</v>
      </c>
      <c r="G12" s="265">
        <v>0</v>
      </c>
      <c r="H12" s="265">
        <v>1023.7699999999998</v>
      </c>
      <c r="I12" s="265">
        <v>149.95400000000009</v>
      </c>
      <c r="J12" s="269">
        <v>0.72</v>
      </c>
      <c r="K12" s="265">
        <v>2.3600000000000003</v>
      </c>
      <c r="L12" s="265">
        <v>0</v>
      </c>
      <c r="M12" s="265">
        <v>0</v>
      </c>
      <c r="N12" s="265">
        <v>150.67400000000009</v>
      </c>
      <c r="O12" s="266">
        <v>87.2</v>
      </c>
      <c r="P12" s="265">
        <v>0</v>
      </c>
      <c r="Q12" s="265">
        <v>0.67</v>
      </c>
      <c r="R12" s="265">
        <v>0</v>
      </c>
      <c r="S12" s="265">
        <v>0</v>
      </c>
      <c r="T12" s="266">
        <v>87.2</v>
      </c>
      <c r="U12" s="266">
        <v>1261.644</v>
      </c>
    </row>
    <row r="13" spans="1:21" s="111" customFormat="1" ht="38.25" customHeight="1" x14ac:dyDescent="0.4">
      <c r="A13" s="171">
        <v>6</v>
      </c>
      <c r="B13" s="246" t="s">
        <v>85</v>
      </c>
      <c r="C13" s="265">
        <v>2084.5799999999995</v>
      </c>
      <c r="D13" s="265">
        <v>0</v>
      </c>
      <c r="E13" s="265">
        <v>0</v>
      </c>
      <c r="F13" s="265">
        <v>0</v>
      </c>
      <c r="G13" s="265">
        <v>0</v>
      </c>
      <c r="H13" s="265">
        <v>2084.5799999999995</v>
      </c>
      <c r="I13" s="265">
        <v>194.68399999999997</v>
      </c>
      <c r="J13" s="270">
        <v>0.27</v>
      </c>
      <c r="K13" s="265">
        <v>1.1000000000000001</v>
      </c>
      <c r="L13" s="265">
        <v>0</v>
      </c>
      <c r="M13" s="265">
        <v>0</v>
      </c>
      <c r="N13" s="265">
        <v>194.95399999999998</v>
      </c>
      <c r="O13" s="266">
        <v>383.88999999999993</v>
      </c>
      <c r="P13" s="265">
        <v>0.08</v>
      </c>
      <c r="Q13" s="265">
        <v>31.81</v>
      </c>
      <c r="R13" s="265">
        <v>0</v>
      </c>
      <c r="S13" s="265">
        <v>0</v>
      </c>
      <c r="T13" s="266">
        <v>383.96999999999991</v>
      </c>
      <c r="U13" s="266">
        <v>2663.5039999999995</v>
      </c>
    </row>
    <row r="14" spans="1:21" s="111" customFormat="1" ht="38.25" customHeight="1" x14ac:dyDescent="0.4">
      <c r="A14" s="331" t="s">
        <v>86</v>
      </c>
      <c r="B14" s="332"/>
      <c r="C14" s="267">
        <v>4761.8399999999983</v>
      </c>
      <c r="D14" s="267">
        <v>0</v>
      </c>
      <c r="E14" s="267">
        <v>0</v>
      </c>
      <c r="F14" s="267">
        <v>0</v>
      </c>
      <c r="G14" s="267">
        <v>0</v>
      </c>
      <c r="H14" s="267">
        <v>4761.8399999999983</v>
      </c>
      <c r="I14" s="267">
        <v>466.73100000000011</v>
      </c>
      <c r="J14" s="267">
        <v>1.3900000000000001</v>
      </c>
      <c r="K14" s="267">
        <v>4.32</v>
      </c>
      <c r="L14" s="267">
        <v>0</v>
      </c>
      <c r="M14" s="267">
        <v>0</v>
      </c>
      <c r="N14" s="267">
        <v>468.12100000000009</v>
      </c>
      <c r="O14" s="267">
        <v>1081.49</v>
      </c>
      <c r="P14" s="267">
        <v>0.08</v>
      </c>
      <c r="Q14" s="267">
        <v>63.97</v>
      </c>
      <c r="R14" s="267">
        <v>0</v>
      </c>
      <c r="S14" s="267">
        <v>0</v>
      </c>
      <c r="T14" s="267">
        <v>1081.57</v>
      </c>
      <c r="U14" s="268">
        <v>6311.530999999999</v>
      </c>
    </row>
    <row r="15" spans="1:21" s="112" customFormat="1" ht="38.25" customHeight="1" x14ac:dyDescent="0.4">
      <c r="A15" s="246">
        <v>8</v>
      </c>
      <c r="B15" s="246" t="s">
        <v>88</v>
      </c>
      <c r="C15" s="265">
        <v>1746.9519999999993</v>
      </c>
      <c r="D15" s="265">
        <v>1.29</v>
      </c>
      <c r="E15" s="265">
        <v>2.38</v>
      </c>
      <c r="F15" s="265">
        <v>0.75</v>
      </c>
      <c r="G15" s="265">
        <v>1.5</v>
      </c>
      <c r="H15" s="265">
        <v>1747.4919999999993</v>
      </c>
      <c r="I15" s="265">
        <v>111.12000000000002</v>
      </c>
      <c r="J15" s="265">
        <v>0.05</v>
      </c>
      <c r="K15" s="265">
        <v>0.15000000000000002</v>
      </c>
      <c r="L15" s="265">
        <v>0</v>
      </c>
      <c r="M15" s="265">
        <v>0</v>
      </c>
      <c r="N15" s="265">
        <v>111.17000000000002</v>
      </c>
      <c r="O15" s="266">
        <v>112.20899999999999</v>
      </c>
      <c r="P15" s="265">
        <v>1.47</v>
      </c>
      <c r="Q15" s="265">
        <v>2.2799999999999998</v>
      </c>
      <c r="R15" s="265">
        <v>0</v>
      </c>
      <c r="S15" s="265">
        <v>0</v>
      </c>
      <c r="T15" s="266">
        <v>113.67899999999999</v>
      </c>
      <c r="U15" s="266">
        <v>1972.3409999999994</v>
      </c>
    </row>
    <row r="16" spans="1:21" ht="38.25" customHeight="1" x14ac:dyDescent="0.4">
      <c r="A16" s="246">
        <v>9</v>
      </c>
      <c r="B16" s="246" t="s">
        <v>120</v>
      </c>
      <c r="C16" s="265">
        <v>199.43399999999986</v>
      </c>
      <c r="D16" s="265">
        <v>39.92</v>
      </c>
      <c r="E16" s="265">
        <v>39.92</v>
      </c>
      <c r="F16" s="265">
        <v>0</v>
      </c>
      <c r="G16" s="265">
        <v>0</v>
      </c>
      <c r="H16" s="265">
        <v>239.35399999999987</v>
      </c>
      <c r="I16" s="265">
        <v>23.086999999999993</v>
      </c>
      <c r="J16" s="265">
        <v>3.46</v>
      </c>
      <c r="K16" s="265">
        <v>4.47</v>
      </c>
      <c r="L16" s="265">
        <v>0.99</v>
      </c>
      <c r="M16" s="265">
        <v>0.99</v>
      </c>
      <c r="N16" s="265">
        <v>25.556999999999995</v>
      </c>
      <c r="O16" s="266">
        <v>430.20100000000002</v>
      </c>
      <c r="P16" s="265">
        <v>33.130000000000003</v>
      </c>
      <c r="Q16" s="265">
        <v>55.06</v>
      </c>
      <c r="R16" s="265">
        <v>70.959999999999994</v>
      </c>
      <c r="S16" s="265">
        <v>70.959999999999994</v>
      </c>
      <c r="T16" s="266">
        <v>392.37100000000004</v>
      </c>
      <c r="U16" s="266">
        <v>657.28199999999993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265">
        <v>669.86499999999933</v>
      </c>
      <c r="D17" s="265">
        <v>0</v>
      </c>
      <c r="E17" s="265">
        <v>0</v>
      </c>
      <c r="F17" s="265">
        <v>0</v>
      </c>
      <c r="G17" s="265">
        <v>0</v>
      </c>
      <c r="H17" s="265">
        <v>669.86499999999933</v>
      </c>
      <c r="I17" s="265">
        <v>16.839999999999989</v>
      </c>
      <c r="J17" s="265">
        <v>0.36</v>
      </c>
      <c r="K17" s="265">
        <v>0.83</v>
      </c>
      <c r="L17" s="265">
        <v>0</v>
      </c>
      <c r="M17" s="265">
        <v>0</v>
      </c>
      <c r="N17" s="265">
        <v>17.199999999999989</v>
      </c>
      <c r="O17" s="266">
        <v>217.12799999999999</v>
      </c>
      <c r="P17" s="265">
        <v>22.3</v>
      </c>
      <c r="Q17" s="265">
        <v>44.53</v>
      </c>
      <c r="R17" s="265">
        <v>0</v>
      </c>
      <c r="S17" s="265">
        <v>0</v>
      </c>
      <c r="T17" s="266">
        <v>239.428</v>
      </c>
      <c r="U17" s="266">
        <v>926.49299999999937</v>
      </c>
    </row>
    <row r="18" spans="1:132" s="111" customFormat="1" ht="38.25" customHeight="1" x14ac:dyDescent="0.4">
      <c r="A18" s="331" t="s">
        <v>89</v>
      </c>
      <c r="B18" s="332"/>
      <c r="C18" s="267">
        <v>2616.2509999999984</v>
      </c>
      <c r="D18" s="267">
        <v>41.21</v>
      </c>
      <c r="E18" s="267">
        <v>42.300000000000004</v>
      </c>
      <c r="F18" s="267">
        <v>0.75</v>
      </c>
      <c r="G18" s="267">
        <v>1.5</v>
      </c>
      <c r="H18" s="267">
        <v>2656.7109999999984</v>
      </c>
      <c r="I18" s="267">
        <v>151.04700000000003</v>
      </c>
      <c r="J18" s="267">
        <v>3.8699999999999997</v>
      </c>
      <c r="K18" s="267">
        <v>5.45</v>
      </c>
      <c r="L18" s="267">
        <v>0.99</v>
      </c>
      <c r="M18" s="267">
        <v>0.99</v>
      </c>
      <c r="N18" s="267">
        <v>153.92699999999999</v>
      </c>
      <c r="O18" s="267">
        <v>759.53800000000001</v>
      </c>
      <c r="P18" s="267">
        <v>56.900000000000006</v>
      </c>
      <c r="Q18" s="267">
        <v>101.87</v>
      </c>
      <c r="R18" s="267">
        <v>70.959999999999994</v>
      </c>
      <c r="S18" s="267">
        <v>70.959999999999994</v>
      </c>
      <c r="T18" s="267">
        <v>745.47800000000007</v>
      </c>
      <c r="U18" s="268">
        <v>3556.1159999999991</v>
      </c>
    </row>
    <row r="19" spans="1:132" ht="38.25" customHeight="1" x14ac:dyDescent="0.4">
      <c r="A19" s="246">
        <v>8</v>
      </c>
      <c r="B19" s="246" t="s">
        <v>91</v>
      </c>
      <c r="C19" s="265">
        <v>1204.3949999999993</v>
      </c>
      <c r="D19" s="265">
        <v>0</v>
      </c>
      <c r="E19" s="265">
        <v>0.85</v>
      </c>
      <c r="F19" s="265">
        <v>180</v>
      </c>
      <c r="G19" s="265">
        <v>180</v>
      </c>
      <c r="H19" s="265">
        <v>1024.3949999999993</v>
      </c>
      <c r="I19" s="265">
        <v>153.13100000000003</v>
      </c>
      <c r="J19" s="265">
        <v>0.09</v>
      </c>
      <c r="K19" s="265">
        <v>0.92</v>
      </c>
      <c r="L19" s="265">
        <v>0</v>
      </c>
      <c r="M19" s="265">
        <v>0</v>
      </c>
      <c r="N19" s="265">
        <v>153.22100000000003</v>
      </c>
      <c r="O19" s="266">
        <v>344.64099999999991</v>
      </c>
      <c r="P19" s="265">
        <v>346.04</v>
      </c>
      <c r="Q19" s="265">
        <v>348.75</v>
      </c>
      <c r="R19" s="265">
        <v>0</v>
      </c>
      <c r="S19" s="265">
        <v>0</v>
      </c>
      <c r="T19" s="266">
        <v>690.68099999999993</v>
      </c>
      <c r="U19" s="266">
        <v>1868.2969999999991</v>
      </c>
    </row>
    <row r="20" spans="1:132" ht="38.25" customHeight="1" x14ac:dyDescent="0.4">
      <c r="A20" s="246">
        <v>9</v>
      </c>
      <c r="B20" s="246" t="s">
        <v>90</v>
      </c>
      <c r="C20" s="265">
        <v>142.68999999999988</v>
      </c>
      <c r="D20" s="265">
        <v>0</v>
      </c>
      <c r="E20" s="265">
        <v>0</v>
      </c>
      <c r="F20" s="265">
        <v>0</v>
      </c>
      <c r="G20" s="265">
        <v>0</v>
      </c>
      <c r="H20" s="265">
        <v>142.68999999999988</v>
      </c>
      <c r="I20" s="265">
        <v>50.433000000000021</v>
      </c>
      <c r="J20" s="265">
        <v>0.05</v>
      </c>
      <c r="K20" s="265">
        <v>0.32</v>
      </c>
      <c r="L20" s="265">
        <v>0</v>
      </c>
      <c r="M20" s="265">
        <v>0</v>
      </c>
      <c r="N20" s="265">
        <v>50.483000000000018</v>
      </c>
      <c r="O20" s="266">
        <v>266.5</v>
      </c>
      <c r="P20" s="265">
        <v>0</v>
      </c>
      <c r="Q20" s="265">
        <v>0</v>
      </c>
      <c r="R20" s="265">
        <v>0</v>
      </c>
      <c r="S20" s="265">
        <v>0</v>
      </c>
      <c r="T20" s="266">
        <v>266.5</v>
      </c>
      <c r="U20" s="266">
        <v>459.67299999999989</v>
      </c>
    </row>
    <row r="21" spans="1:132" s="111" customFormat="1" ht="38.25" customHeight="1" x14ac:dyDescent="0.4">
      <c r="A21" s="246">
        <v>10</v>
      </c>
      <c r="B21" s="246" t="s">
        <v>92</v>
      </c>
      <c r="C21" s="265">
        <v>27.069999999999879</v>
      </c>
      <c r="D21" s="265">
        <v>0</v>
      </c>
      <c r="E21" s="265">
        <v>0</v>
      </c>
      <c r="F21" s="265">
        <v>0</v>
      </c>
      <c r="G21" s="265">
        <v>0</v>
      </c>
      <c r="H21" s="265">
        <v>27.069999999999879</v>
      </c>
      <c r="I21" s="265">
        <v>15.620000000000005</v>
      </c>
      <c r="J21" s="265">
        <v>0.05</v>
      </c>
      <c r="K21" s="265">
        <v>7.0000000000000007E-2</v>
      </c>
      <c r="L21" s="265">
        <v>0</v>
      </c>
      <c r="M21" s="265">
        <v>0</v>
      </c>
      <c r="N21" s="265">
        <v>15.670000000000005</v>
      </c>
      <c r="O21" s="266">
        <v>671.94999999999993</v>
      </c>
      <c r="P21" s="265">
        <v>0</v>
      </c>
      <c r="Q21" s="265">
        <v>0.44</v>
      </c>
      <c r="R21" s="265">
        <v>0</v>
      </c>
      <c r="S21" s="265">
        <v>0</v>
      </c>
      <c r="T21" s="266">
        <v>671.94999999999993</v>
      </c>
      <c r="U21" s="266">
        <v>714.68999999999983</v>
      </c>
    </row>
    <row r="22" spans="1:132" s="111" customFormat="1" ht="38.25" customHeight="1" x14ac:dyDescent="0.4">
      <c r="A22" s="246">
        <v>11</v>
      </c>
      <c r="B22" s="246" t="s">
        <v>93</v>
      </c>
      <c r="C22" s="265">
        <v>1182.6619999999998</v>
      </c>
      <c r="D22" s="265">
        <v>2.16</v>
      </c>
      <c r="E22" s="265">
        <v>11.86</v>
      </c>
      <c r="F22" s="265">
        <v>75</v>
      </c>
      <c r="G22" s="265">
        <v>75</v>
      </c>
      <c r="H22" s="265">
        <v>1109.8219999999999</v>
      </c>
      <c r="I22" s="265">
        <v>15.693999999999997</v>
      </c>
      <c r="J22" s="265">
        <v>0.37</v>
      </c>
      <c r="K22" s="265">
        <v>0.77</v>
      </c>
      <c r="L22" s="265">
        <v>0</v>
      </c>
      <c r="M22" s="265">
        <v>0</v>
      </c>
      <c r="N22" s="265">
        <v>16.063999999999997</v>
      </c>
      <c r="O22" s="266">
        <v>248.935</v>
      </c>
      <c r="P22" s="265">
        <v>65.84</v>
      </c>
      <c r="Q22" s="265">
        <v>147.49</v>
      </c>
      <c r="R22" s="265">
        <v>0</v>
      </c>
      <c r="S22" s="265">
        <v>0</v>
      </c>
      <c r="T22" s="266">
        <v>314.77499999999998</v>
      </c>
      <c r="U22" s="266">
        <v>1440.6610000000001</v>
      </c>
    </row>
    <row r="23" spans="1:132" s="111" customFormat="1" ht="38.25" customHeight="1" x14ac:dyDescent="0.4">
      <c r="A23" s="336" t="s">
        <v>94</v>
      </c>
      <c r="B23" s="336"/>
      <c r="C23" s="267">
        <v>2556.8169999999991</v>
      </c>
      <c r="D23" s="267">
        <v>2.16</v>
      </c>
      <c r="E23" s="267">
        <v>12.709999999999999</v>
      </c>
      <c r="F23" s="267">
        <v>255</v>
      </c>
      <c r="G23" s="267">
        <v>255</v>
      </c>
      <c r="H23" s="267">
        <v>2303.976999999999</v>
      </c>
      <c r="I23" s="267">
        <v>234.87800000000004</v>
      </c>
      <c r="J23" s="267">
        <v>0.56000000000000005</v>
      </c>
      <c r="K23" s="267">
        <v>2.08</v>
      </c>
      <c r="L23" s="267">
        <v>0</v>
      </c>
      <c r="M23" s="267">
        <v>0</v>
      </c>
      <c r="N23" s="267">
        <v>235.43800000000007</v>
      </c>
      <c r="O23" s="267">
        <v>1532.0259999999998</v>
      </c>
      <c r="P23" s="267">
        <v>411.88</v>
      </c>
      <c r="Q23" s="267">
        <v>496.68</v>
      </c>
      <c r="R23" s="267">
        <v>0</v>
      </c>
      <c r="S23" s="267">
        <v>0</v>
      </c>
      <c r="T23" s="267">
        <v>1943.9059999999999</v>
      </c>
      <c r="U23" s="268">
        <v>4483.320999999999</v>
      </c>
    </row>
    <row r="24" spans="1:132" s="145" customFormat="1" ht="38.25" customHeight="1" x14ac:dyDescent="0.4">
      <c r="A24" s="331" t="s">
        <v>95</v>
      </c>
      <c r="B24" s="332"/>
      <c r="C24" s="267">
        <v>11295.202999999996</v>
      </c>
      <c r="D24" s="267">
        <v>43.460000000000008</v>
      </c>
      <c r="E24" s="267">
        <v>102.92</v>
      </c>
      <c r="F24" s="267">
        <v>255.75</v>
      </c>
      <c r="G24" s="267">
        <v>346.5</v>
      </c>
      <c r="H24" s="267">
        <v>11082.912999999995</v>
      </c>
      <c r="I24" s="267">
        <v>1446.7900000000002</v>
      </c>
      <c r="J24" s="267">
        <v>9.75</v>
      </c>
      <c r="K24" s="267">
        <v>19.712</v>
      </c>
      <c r="L24" s="267">
        <v>0.99</v>
      </c>
      <c r="M24" s="267">
        <v>0.99</v>
      </c>
      <c r="N24" s="267">
        <v>1455.5500000000002</v>
      </c>
      <c r="O24" s="267">
        <v>4270.2740000000003</v>
      </c>
      <c r="P24" s="267">
        <v>469.93999999999994</v>
      </c>
      <c r="Q24" s="267">
        <v>714.89</v>
      </c>
      <c r="R24" s="267">
        <v>70.959999999999994</v>
      </c>
      <c r="S24" s="267">
        <v>70.959999999999994</v>
      </c>
      <c r="T24" s="267">
        <v>4669.2539999999999</v>
      </c>
      <c r="U24" s="267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">
      <c r="A25" s="246">
        <v>15</v>
      </c>
      <c r="B25" s="246" t="s">
        <v>96</v>
      </c>
      <c r="C25" s="265">
        <v>1191.5019999999993</v>
      </c>
      <c r="D25" s="265">
        <v>1.78</v>
      </c>
      <c r="E25" s="265">
        <v>9.6399999999999988</v>
      </c>
      <c r="F25" s="265">
        <v>0</v>
      </c>
      <c r="G25" s="265">
        <v>0</v>
      </c>
      <c r="H25" s="265">
        <v>1193.2819999999992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v>156.79</v>
      </c>
      <c r="P25" s="265">
        <v>9.02</v>
      </c>
      <c r="Q25" s="265">
        <v>36.43</v>
      </c>
      <c r="R25" s="265">
        <v>0</v>
      </c>
      <c r="S25" s="265">
        <v>0.18</v>
      </c>
      <c r="T25" s="266">
        <v>165.81</v>
      </c>
      <c r="U25" s="266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265">
        <v>10322.696999999993</v>
      </c>
      <c r="D26" s="265">
        <v>9.6300000000000008</v>
      </c>
      <c r="E26" s="265">
        <v>34.14</v>
      </c>
      <c r="F26" s="265">
        <v>0</v>
      </c>
      <c r="G26" s="265">
        <v>0</v>
      </c>
      <c r="H26" s="265">
        <v>10332.326999999992</v>
      </c>
      <c r="I26" s="265">
        <v>390.29499999999996</v>
      </c>
      <c r="J26" s="265">
        <v>0.67</v>
      </c>
      <c r="K26" s="265">
        <v>5.93</v>
      </c>
      <c r="L26" s="265">
        <v>0</v>
      </c>
      <c r="M26" s="265">
        <v>0</v>
      </c>
      <c r="N26" s="265">
        <v>390.96499999999997</v>
      </c>
      <c r="O26" s="266">
        <v>30.140000000000008</v>
      </c>
      <c r="P26" s="265">
        <v>0</v>
      </c>
      <c r="Q26" s="265">
        <v>0</v>
      </c>
      <c r="R26" s="265">
        <v>0</v>
      </c>
      <c r="S26" s="265">
        <v>45.21</v>
      </c>
      <c r="T26" s="266">
        <v>30.140000000000008</v>
      </c>
      <c r="U26" s="266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267">
        <v>11514.198999999991</v>
      </c>
      <c r="D27" s="267">
        <v>11.41</v>
      </c>
      <c r="E27" s="267">
        <v>43.78</v>
      </c>
      <c r="F27" s="267">
        <v>0</v>
      </c>
      <c r="G27" s="267">
        <v>0</v>
      </c>
      <c r="H27" s="267">
        <v>11525.608999999991</v>
      </c>
      <c r="I27" s="267">
        <v>390.29499999999996</v>
      </c>
      <c r="J27" s="267">
        <v>0.67</v>
      </c>
      <c r="K27" s="267">
        <v>5.93</v>
      </c>
      <c r="L27" s="267">
        <v>0</v>
      </c>
      <c r="M27" s="267">
        <v>0</v>
      </c>
      <c r="N27" s="267">
        <v>390.96499999999997</v>
      </c>
      <c r="O27" s="267">
        <v>186.93</v>
      </c>
      <c r="P27" s="267">
        <v>9.02</v>
      </c>
      <c r="Q27" s="267">
        <v>36.43</v>
      </c>
      <c r="R27" s="267">
        <v>0</v>
      </c>
      <c r="S27" s="267">
        <v>45.39</v>
      </c>
      <c r="T27" s="267">
        <v>195.95000000000002</v>
      </c>
      <c r="U27" s="268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">
      <c r="A28" s="246">
        <v>17</v>
      </c>
      <c r="B28" s="246" t="s">
        <v>99</v>
      </c>
      <c r="C28" s="265">
        <v>4424.9930000000013</v>
      </c>
      <c r="D28" s="265">
        <v>8.19</v>
      </c>
      <c r="E28" s="265">
        <v>31.57</v>
      </c>
      <c r="F28" s="265">
        <v>0</v>
      </c>
      <c r="G28" s="265">
        <v>0</v>
      </c>
      <c r="H28" s="265">
        <v>4433.1830000000009</v>
      </c>
      <c r="I28" s="265">
        <v>71.69</v>
      </c>
      <c r="J28" s="265">
        <v>37.659999999999997</v>
      </c>
      <c r="K28" s="265">
        <v>37.659999999999997</v>
      </c>
      <c r="L28" s="265">
        <v>0</v>
      </c>
      <c r="M28" s="265">
        <v>0</v>
      </c>
      <c r="N28" s="265">
        <v>109.35</v>
      </c>
      <c r="O28" s="266">
        <v>138.08000000000001</v>
      </c>
      <c r="P28" s="265">
        <v>0</v>
      </c>
      <c r="Q28" s="265">
        <v>0</v>
      </c>
      <c r="R28" s="265">
        <v>0</v>
      </c>
      <c r="S28" s="265">
        <v>0</v>
      </c>
      <c r="T28" s="266">
        <v>138.08000000000001</v>
      </c>
      <c r="U28" s="266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">
      <c r="A29" s="246">
        <v>18</v>
      </c>
      <c r="B29" s="246" t="s">
        <v>100</v>
      </c>
      <c r="C29" s="265">
        <v>6194.7440000000024</v>
      </c>
      <c r="D29" s="265">
        <v>11.65</v>
      </c>
      <c r="E29" s="265">
        <v>31.049999999999997</v>
      </c>
      <c r="F29" s="265">
        <v>0</v>
      </c>
      <c r="G29" s="265">
        <v>0</v>
      </c>
      <c r="H29" s="265">
        <v>6206.3940000000021</v>
      </c>
      <c r="I29" s="265">
        <v>0</v>
      </c>
      <c r="J29" s="265">
        <v>23.6</v>
      </c>
      <c r="K29" s="265">
        <v>23.6</v>
      </c>
      <c r="L29" s="265">
        <v>0</v>
      </c>
      <c r="M29" s="265">
        <v>0</v>
      </c>
      <c r="N29" s="265">
        <v>23.6</v>
      </c>
      <c r="O29" s="266">
        <v>0.22</v>
      </c>
      <c r="P29" s="265">
        <v>0</v>
      </c>
      <c r="Q29" s="265">
        <v>0</v>
      </c>
      <c r="R29" s="265">
        <v>0</v>
      </c>
      <c r="S29" s="265">
        <v>0</v>
      </c>
      <c r="T29" s="266">
        <v>0.22</v>
      </c>
      <c r="U29" s="266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265">
        <v>3078.0079999999994</v>
      </c>
      <c r="D30" s="265">
        <v>3.39</v>
      </c>
      <c r="E30" s="265">
        <v>10.715</v>
      </c>
      <c r="F30" s="265">
        <v>0</v>
      </c>
      <c r="G30" s="265">
        <v>3.38</v>
      </c>
      <c r="H30" s="265">
        <v>3081.3979999999992</v>
      </c>
      <c r="I30" s="265">
        <v>3.1600000000000037</v>
      </c>
      <c r="J30" s="265">
        <v>47.02</v>
      </c>
      <c r="K30" s="265">
        <v>47.02</v>
      </c>
      <c r="L30" s="265">
        <v>0</v>
      </c>
      <c r="M30" s="265">
        <v>0</v>
      </c>
      <c r="N30" s="265">
        <v>50.180000000000007</v>
      </c>
      <c r="O30" s="266">
        <v>128.47999999999999</v>
      </c>
      <c r="P30" s="265">
        <v>0</v>
      </c>
      <c r="Q30" s="265">
        <v>0</v>
      </c>
      <c r="R30" s="265">
        <v>0</v>
      </c>
      <c r="S30" s="265">
        <v>0</v>
      </c>
      <c r="T30" s="266">
        <v>128.47999999999999</v>
      </c>
      <c r="U30" s="266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">
      <c r="A31" s="246">
        <v>20</v>
      </c>
      <c r="B31" s="246" t="s">
        <v>102</v>
      </c>
      <c r="C31" s="265">
        <v>4373.66</v>
      </c>
      <c r="D31" s="265">
        <v>4.29</v>
      </c>
      <c r="E31" s="265">
        <v>9.27</v>
      </c>
      <c r="F31" s="265">
        <v>0</v>
      </c>
      <c r="G31" s="265">
        <v>0</v>
      </c>
      <c r="H31" s="265">
        <v>4377.95</v>
      </c>
      <c r="I31" s="265">
        <v>136.27000000000001</v>
      </c>
      <c r="J31" s="265">
        <v>22.23</v>
      </c>
      <c r="K31" s="265">
        <v>24.66</v>
      </c>
      <c r="L31" s="265">
        <v>0</v>
      </c>
      <c r="M31" s="265">
        <v>0</v>
      </c>
      <c r="N31" s="265">
        <v>158.5</v>
      </c>
      <c r="O31" s="266">
        <v>243.63999999999996</v>
      </c>
      <c r="P31" s="265">
        <v>0</v>
      </c>
      <c r="Q31" s="265">
        <v>0</v>
      </c>
      <c r="R31" s="265">
        <v>0</v>
      </c>
      <c r="S31" s="265">
        <v>27.41</v>
      </c>
      <c r="T31" s="266">
        <v>243.63999999999996</v>
      </c>
      <c r="U31" s="266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267">
        <v>18071.405000000006</v>
      </c>
      <c r="D32" s="267">
        <v>27.52</v>
      </c>
      <c r="E32" s="267">
        <v>82.60499999999999</v>
      </c>
      <c r="F32" s="267">
        <v>0</v>
      </c>
      <c r="G32" s="267">
        <v>3.38</v>
      </c>
      <c r="H32" s="267">
        <v>18098.925000000003</v>
      </c>
      <c r="I32" s="267">
        <v>211.12</v>
      </c>
      <c r="J32" s="267">
        <v>130.51</v>
      </c>
      <c r="K32" s="267">
        <v>132.94</v>
      </c>
      <c r="L32" s="267">
        <v>0</v>
      </c>
      <c r="M32" s="267">
        <v>0</v>
      </c>
      <c r="N32" s="267">
        <v>341.63</v>
      </c>
      <c r="O32" s="267">
        <v>510.41999999999996</v>
      </c>
      <c r="P32" s="267">
        <v>0</v>
      </c>
      <c r="Q32" s="267">
        <v>0</v>
      </c>
      <c r="R32" s="267">
        <v>0</v>
      </c>
      <c r="S32" s="267">
        <v>27.41</v>
      </c>
      <c r="T32" s="267">
        <v>510.41999999999996</v>
      </c>
      <c r="U32" s="267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">
      <c r="A33" s="246">
        <v>21</v>
      </c>
      <c r="B33" s="246" t="s">
        <v>103</v>
      </c>
      <c r="C33" s="265">
        <v>5881.2300000000014</v>
      </c>
      <c r="D33" s="265">
        <v>13.83</v>
      </c>
      <c r="E33" s="265">
        <v>28.95</v>
      </c>
      <c r="F33" s="265">
        <v>0</v>
      </c>
      <c r="G33" s="265">
        <v>0</v>
      </c>
      <c r="H33" s="265">
        <v>5895.0600000000013</v>
      </c>
      <c r="I33" s="265">
        <v>0.55000000000000004</v>
      </c>
      <c r="J33" s="265">
        <v>1.45</v>
      </c>
      <c r="K33" s="265">
        <v>2</v>
      </c>
      <c r="L33" s="265">
        <v>0</v>
      </c>
      <c r="M33" s="265">
        <v>0</v>
      </c>
      <c r="N33" s="265">
        <v>2</v>
      </c>
      <c r="O33" s="266">
        <v>0</v>
      </c>
      <c r="P33" s="265">
        <v>38.700000000000003</v>
      </c>
      <c r="Q33" s="265">
        <v>38.700000000000003</v>
      </c>
      <c r="R33" s="265">
        <v>0</v>
      </c>
      <c r="S33" s="265">
        <v>0</v>
      </c>
      <c r="T33" s="266">
        <v>38.700000000000003</v>
      </c>
      <c r="U33" s="266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">
      <c r="A34" s="246">
        <v>22</v>
      </c>
      <c r="B34" s="246" t="s">
        <v>104</v>
      </c>
      <c r="C34" s="265">
        <v>4654.1650000000009</v>
      </c>
      <c r="D34" s="265">
        <v>9</v>
      </c>
      <c r="E34" s="265">
        <v>38.26</v>
      </c>
      <c r="F34" s="265">
        <v>0</v>
      </c>
      <c r="G34" s="265">
        <v>0</v>
      </c>
      <c r="H34" s="265">
        <v>4663.1650000000009</v>
      </c>
      <c r="I34" s="265">
        <v>0.1</v>
      </c>
      <c r="J34" s="265">
        <v>0</v>
      </c>
      <c r="K34" s="265">
        <v>0</v>
      </c>
      <c r="L34" s="265">
        <v>0</v>
      </c>
      <c r="M34" s="265">
        <v>0</v>
      </c>
      <c r="N34" s="265">
        <v>0.1</v>
      </c>
      <c r="O34" s="266">
        <v>16.43</v>
      </c>
      <c r="P34" s="265">
        <v>0</v>
      </c>
      <c r="Q34" s="265">
        <v>0</v>
      </c>
      <c r="R34" s="265">
        <v>0</v>
      </c>
      <c r="S34" s="265">
        <v>0</v>
      </c>
      <c r="T34" s="266">
        <v>16.43</v>
      </c>
      <c r="U34" s="266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265">
        <v>19367.97</v>
      </c>
      <c r="D35" s="265">
        <v>0.15</v>
      </c>
      <c r="E35" s="265">
        <v>1.25</v>
      </c>
      <c r="F35" s="265">
        <v>0</v>
      </c>
      <c r="G35" s="265">
        <v>0</v>
      </c>
      <c r="H35" s="265">
        <v>19368.120000000003</v>
      </c>
      <c r="I35" s="265">
        <v>8.5</v>
      </c>
      <c r="J35" s="265">
        <v>0</v>
      </c>
      <c r="K35" s="265">
        <v>0</v>
      </c>
      <c r="L35" s="265">
        <v>0</v>
      </c>
      <c r="M35" s="265">
        <v>0</v>
      </c>
      <c r="N35" s="265">
        <v>8.5</v>
      </c>
      <c r="O35" s="266">
        <v>0</v>
      </c>
      <c r="P35" s="265">
        <v>0</v>
      </c>
      <c r="Q35" s="265">
        <v>0</v>
      </c>
      <c r="R35" s="265">
        <v>0</v>
      </c>
      <c r="S35" s="265">
        <v>0</v>
      </c>
      <c r="T35" s="266">
        <v>0</v>
      </c>
      <c r="U35" s="266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265">
        <v>7009.3899999999985</v>
      </c>
      <c r="D36" s="265">
        <v>2.0099999999999998</v>
      </c>
      <c r="E36" s="265">
        <v>3.8</v>
      </c>
      <c r="F36" s="265">
        <v>0</v>
      </c>
      <c r="G36" s="265">
        <v>0</v>
      </c>
      <c r="H36" s="265">
        <v>7011.3999999999987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6">
        <v>3.1</v>
      </c>
      <c r="P36" s="265">
        <v>0</v>
      </c>
      <c r="Q36" s="265">
        <v>0</v>
      </c>
      <c r="R36" s="265">
        <v>0</v>
      </c>
      <c r="S36" s="265">
        <v>0</v>
      </c>
      <c r="T36" s="266">
        <v>3.1</v>
      </c>
      <c r="U36" s="266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267">
        <v>36912.755000000005</v>
      </c>
      <c r="D37" s="267">
        <v>24.989999999999995</v>
      </c>
      <c r="E37" s="267">
        <v>72.259999999999991</v>
      </c>
      <c r="F37" s="267">
        <v>0</v>
      </c>
      <c r="G37" s="267">
        <v>0</v>
      </c>
      <c r="H37" s="267">
        <v>36937.745000000003</v>
      </c>
      <c r="I37" s="267">
        <v>9.15</v>
      </c>
      <c r="J37" s="267">
        <v>1.45</v>
      </c>
      <c r="K37" s="267">
        <v>2</v>
      </c>
      <c r="L37" s="267">
        <v>0</v>
      </c>
      <c r="M37" s="267">
        <v>0</v>
      </c>
      <c r="N37" s="267">
        <v>10.6</v>
      </c>
      <c r="O37" s="267">
        <v>19.53</v>
      </c>
      <c r="P37" s="267">
        <v>38.700000000000003</v>
      </c>
      <c r="Q37" s="267">
        <v>38.700000000000003</v>
      </c>
      <c r="R37" s="267">
        <v>0</v>
      </c>
      <c r="S37" s="267">
        <v>0</v>
      </c>
      <c r="T37" s="267">
        <v>58.230000000000004</v>
      </c>
      <c r="U37" s="267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267">
        <v>66498.358999999997</v>
      </c>
      <c r="D38" s="267">
        <v>63.919999999999987</v>
      </c>
      <c r="E38" s="267">
        <v>198.64499999999998</v>
      </c>
      <c r="F38" s="267">
        <v>0</v>
      </c>
      <c r="G38" s="267">
        <v>3.38</v>
      </c>
      <c r="H38" s="267">
        <v>66562.278999999995</v>
      </c>
      <c r="I38" s="267">
        <v>610.56499999999994</v>
      </c>
      <c r="J38" s="267">
        <v>132.62999999999997</v>
      </c>
      <c r="K38" s="267">
        <v>140.87</v>
      </c>
      <c r="L38" s="267">
        <v>0</v>
      </c>
      <c r="M38" s="267">
        <v>0</v>
      </c>
      <c r="N38" s="267">
        <v>743.19499999999994</v>
      </c>
      <c r="O38" s="267">
        <v>716.87999999999988</v>
      </c>
      <c r="P38" s="267">
        <v>47.72</v>
      </c>
      <c r="Q38" s="267">
        <v>75.13</v>
      </c>
      <c r="R38" s="267">
        <v>0</v>
      </c>
      <c r="S38" s="267">
        <v>72.8</v>
      </c>
      <c r="T38" s="267">
        <v>764.6</v>
      </c>
      <c r="U38" s="267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">
      <c r="A39" s="246">
        <v>25</v>
      </c>
      <c r="B39" s="246" t="s">
        <v>109</v>
      </c>
      <c r="C39" s="265">
        <v>13818.438000000002</v>
      </c>
      <c r="D39" s="265">
        <v>10.94</v>
      </c>
      <c r="E39" s="265">
        <v>44.29</v>
      </c>
      <c r="F39" s="265">
        <v>0</v>
      </c>
      <c r="G39" s="265">
        <v>0</v>
      </c>
      <c r="H39" s="265">
        <v>13829.378000000002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v>0</v>
      </c>
      <c r="P39" s="265">
        <v>0</v>
      </c>
      <c r="Q39" s="265">
        <v>0</v>
      </c>
      <c r="R39" s="265">
        <v>0</v>
      </c>
      <c r="S39" s="265">
        <v>0</v>
      </c>
      <c r="T39" s="266">
        <v>0</v>
      </c>
      <c r="U39" s="266">
        <v>13829.378000000002</v>
      </c>
    </row>
    <row r="40" spans="1:132" ht="38.25" customHeight="1" x14ac:dyDescent="0.4">
      <c r="A40" s="246">
        <v>26</v>
      </c>
      <c r="B40" s="246" t="s">
        <v>110</v>
      </c>
      <c r="C40" s="265">
        <v>10278.575999999992</v>
      </c>
      <c r="D40" s="265">
        <v>35.770000000000003</v>
      </c>
      <c r="E40" s="265">
        <v>204.63000000000002</v>
      </c>
      <c r="F40" s="265">
        <v>0</v>
      </c>
      <c r="G40" s="265">
        <v>0</v>
      </c>
      <c r="H40" s="265">
        <v>10314.345999999992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6">
        <v>0</v>
      </c>
      <c r="P40" s="265">
        <v>0</v>
      </c>
      <c r="Q40" s="265">
        <v>0</v>
      </c>
      <c r="R40" s="265">
        <v>0</v>
      </c>
      <c r="S40" s="265">
        <v>0</v>
      </c>
      <c r="T40" s="266">
        <v>0</v>
      </c>
      <c r="U40" s="266">
        <v>10314.345999999992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265">
        <v>23896.243999999999</v>
      </c>
      <c r="D41" s="265">
        <v>2.95</v>
      </c>
      <c r="E41" s="265">
        <v>25.279999999999998</v>
      </c>
      <c r="F41" s="265">
        <v>0</v>
      </c>
      <c r="G41" s="265">
        <v>0</v>
      </c>
      <c r="H41" s="265">
        <v>23899.194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6">
        <v>0</v>
      </c>
      <c r="P41" s="265">
        <v>0</v>
      </c>
      <c r="Q41" s="265">
        <v>0</v>
      </c>
      <c r="R41" s="265">
        <v>0</v>
      </c>
      <c r="S41" s="265">
        <v>0</v>
      </c>
      <c r="T41" s="266">
        <v>0</v>
      </c>
      <c r="U41" s="266">
        <v>23899.194</v>
      </c>
    </row>
    <row r="42" spans="1:132" ht="38.25" customHeight="1" x14ac:dyDescent="0.4">
      <c r="A42" s="246">
        <v>28</v>
      </c>
      <c r="B42" s="246" t="s">
        <v>112</v>
      </c>
      <c r="C42" s="265">
        <v>2302.7230000000004</v>
      </c>
      <c r="D42" s="265">
        <v>9.6</v>
      </c>
      <c r="E42" s="265">
        <v>25.86</v>
      </c>
      <c r="F42" s="265">
        <v>0</v>
      </c>
      <c r="G42" s="265">
        <v>0</v>
      </c>
      <c r="H42" s="265">
        <v>2312.3230000000003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65">
        <v>0</v>
      </c>
      <c r="O42" s="266">
        <v>0</v>
      </c>
      <c r="P42" s="265">
        <v>0</v>
      </c>
      <c r="Q42" s="265">
        <v>0</v>
      </c>
      <c r="R42" s="265">
        <v>0</v>
      </c>
      <c r="S42" s="265">
        <v>0</v>
      </c>
      <c r="T42" s="266">
        <v>0</v>
      </c>
      <c r="U42" s="266">
        <v>2312.3230000000003</v>
      </c>
    </row>
    <row r="43" spans="1:132" s="111" customFormat="1" ht="38.25" customHeight="1" x14ac:dyDescent="0.4">
      <c r="A43" s="336" t="s">
        <v>109</v>
      </c>
      <c r="B43" s="336"/>
      <c r="C43" s="267">
        <v>50295.980999999992</v>
      </c>
      <c r="D43" s="267">
        <v>59.260000000000005</v>
      </c>
      <c r="E43" s="267">
        <v>300.06</v>
      </c>
      <c r="F43" s="267">
        <v>0</v>
      </c>
      <c r="G43" s="267">
        <v>0</v>
      </c>
      <c r="H43" s="267">
        <v>50355.240999999995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50355.240999999995</v>
      </c>
    </row>
    <row r="44" spans="1:132" ht="38.25" customHeight="1" x14ac:dyDescent="0.4">
      <c r="A44" s="246">
        <v>29</v>
      </c>
      <c r="B44" s="246" t="s">
        <v>113</v>
      </c>
      <c r="C44" s="265">
        <v>14012.609999999999</v>
      </c>
      <c r="D44" s="265">
        <v>66.38</v>
      </c>
      <c r="E44" s="265">
        <v>124.94</v>
      </c>
      <c r="F44" s="265">
        <v>0</v>
      </c>
      <c r="G44" s="265">
        <v>0</v>
      </c>
      <c r="H44" s="265">
        <v>14078.989999999998</v>
      </c>
      <c r="I44" s="265">
        <v>6.6300000000000008</v>
      </c>
      <c r="J44" s="265">
        <v>0.01</v>
      </c>
      <c r="K44" s="265">
        <v>0.01</v>
      </c>
      <c r="L44" s="265">
        <v>0</v>
      </c>
      <c r="M44" s="265">
        <v>0</v>
      </c>
      <c r="N44" s="265">
        <v>6.6400000000000006</v>
      </c>
      <c r="O44" s="266">
        <v>89.820000000000007</v>
      </c>
      <c r="P44" s="265">
        <v>1.23</v>
      </c>
      <c r="Q44" s="265">
        <v>60.879999999999995</v>
      </c>
      <c r="R44" s="265">
        <v>0</v>
      </c>
      <c r="S44" s="265">
        <v>0</v>
      </c>
      <c r="T44" s="266">
        <v>91.050000000000011</v>
      </c>
      <c r="U44" s="266">
        <v>14176.679999999997</v>
      </c>
    </row>
    <row r="45" spans="1:132" ht="38.25" customHeight="1" x14ac:dyDescent="0.4">
      <c r="A45" s="246">
        <v>30</v>
      </c>
      <c r="B45" s="246" t="s">
        <v>114</v>
      </c>
      <c r="C45" s="265">
        <v>7285.3499999999995</v>
      </c>
      <c r="D45" s="265">
        <v>7.32</v>
      </c>
      <c r="E45" s="265">
        <v>27.310000000000002</v>
      </c>
      <c r="F45" s="265">
        <v>0</v>
      </c>
      <c r="G45" s="265">
        <v>0</v>
      </c>
      <c r="H45" s="265">
        <v>7292.6699999999992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6">
        <v>7.5900000000000007</v>
      </c>
      <c r="P45" s="265">
        <v>0</v>
      </c>
      <c r="Q45" s="265">
        <v>0</v>
      </c>
      <c r="R45" s="265">
        <v>0</v>
      </c>
      <c r="S45" s="265">
        <v>0.31</v>
      </c>
      <c r="T45" s="266">
        <v>7.5900000000000007</v>
      </c>
      <c r="U45" s="266">
        <v>7300.2599999999993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265">
        <v>12301.610000000002</v>
      </c>
      <c r="D46" s="265">
        <v>1.1599999999999999</v>
      </c>
      <c r="E46" s="265">
        <v>9.51</v>
      </c>
      <c r="F46" s="265">
        <v>0</v>
      </c>
      <c r="G46" s="265">
        <v>0</v>
      </c>
      <c r="H46" s="265">
        <v>12302.770000000002</v>
      </c>
      <c r="I46" s="265">
        <v>1.2999999999999998</v>
      </c>
      <c r="J46" s="265">
        <v>0</v>
      </c>
      <c r="K46" s="265">
        <v>0</v>
      </c>
      <c r="L46" s="265">
        <v>0</v>
      </c>
      <c r="M46" s="265">
        <v>0</v>
      </c>
      <c r="N46" s="265">
        <v>1.2999999999999998</v>
      </c>
      <c r="O46" s="266">
        <v>86.18</v>
      </c>
      <c r="P46" s="265">
        <v>0</v>
      </c>
      <c r="Q46" s="265">
        <v>0</v>
      </c>
      <c r="R46" s="265">
        <v>0</v>
      </c>
      <c r="S46" s="265">
        <v>0.1</v>
      </c>
      <c r="T46" s="266">
        <v>86.18</v>
      </c>
      <c r="U46" s="266">
        <v>12390.250000000002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265">
        <v>11091.342000000008</v>
      </c>
      <c r="D47" s="265">
        <v>8.49</v>
      </c>
      <c r="E47" s="265">
        <v>9.64</v>
      </c>
      <c r="F47" s="265">
        <v>0</v>
      </c>
      <c r="G47" s="265">
        <v>0</v>
      </c>
      <c r="H47" s="265">
        <v>11099.832000000008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O47" s="266">
        <v>30.53</v>
      </c>
      <c r="P47" s="265">
        <v>0</v>
      </c>
      <c r="Q47" s="265">
        <v>0.53</v>
      </c>
      <c r="R47" s="265">
        <v>0</v>
      </c>
      <c r="S47" s="265">
        <v>0</v>
      </c>
      <c r="T47" s="266">
        <v>30.53</v>
      </c>
      <c r="U47" s="266">
        <v>11130.362000000008</v>
      </c>
    </row>
    <row r="48" spans="1:132" s="111" customFormat="1" ht="38.25" customHeight="1" x14ac:dyDescent="0.4">
      <c r="A48" s="336" t="s">
        <v>117</v>
      </c>
      <c r="B48" s="336"/>
      <c r="C48" s="267">
        <v>44690.912000000011</v>
      </c>
      <c r="D48" s="267">
        <v>83.34999999999998</v>
      </c>
      <c r="E48" s="267">
        <v>171.39999999999998</v>
      </c>
      <c r="F48" s="267">
        <v>0</v>
      </c>
      <c r="G48" s="267">
        <v>0</v>
      </c>
      <c r="H48" s="267">
        <v>44774.26200000001</v>
      </c>
      <c r="I48" s="267">
        <v>7.9300000000000006</v>
      </c>
      <c r="J48" s="267">
        <v>0.01</v>
      </c>
      <c r="K48" s="267">
        <v>0.01</v>
      </c>
      <c r="L48" s="267">
        <v>0</v>
      </c>
      <c r="M48" s="267">
        <v>0</v>
      </c>
      <c r="N48" s="267">
        <v>7.94</v>
      </c>
      <c r="O48" s="267">
        <v>214.12000000000003</v>
      </c>
      <c r="P48" s="267">
        <v>1.23</v>
      </c>
      <c r="Q48" s="267">
        <v>61.41</v>
      </c>
      <c r="R48" s="267">
        <v>0</v>
      </c>
      <c r="S48" s="267">
        <v>0.41000000000000003</v>
      </c>
      <c r="T48" s="267">
        <v>215.35000000000002</v>
      </c>
      <c r="U48" s="267">
        <v>44997.552000000003</v>
      </c>
    </row>
    <row r="49" spans="1:22" s="145" customFormat="1" ht="38.25" customHeight="1" x14ac:dyDescent="0.4">
      <c r="A49" s="336" t="s">
        <v>118</v>
      </c>
      <c r="B49" s="336"/>
      <c r="C49" s="267">
        <v>94986.893000000011</v>
      </c>
      <c r="D49" s="267">
        <v>142.60999999999999</v>
      </c>
      <c r="E49" s="267">
        <v>471.46</v>
      </c>
      <c r="F49" s="267">
        <v>0</v>
      </c>
      <c r="G49" s="267">
        <v>0</v>
      </c>
      <c r="H49" s="267">
        <v>95129.502999999997</v>
      </c>
      <c r="I49" s="267">
        <v>7.9300000000000006</v>
      </c>
      <c r="J49" s="267">
        <v>0.01</v>
      </c>
      <c r="K49" s="267">
        <v>0.01</v>
      </c>
      <c r="L49" s="267">
        <v>0</v>
      </c>
      <c r="M49" s="267">
        <v>0</v>
      </c>
      <c r="N49" s="267">
        <v>7.94</v>
      </c>
      <c r="O49" s="267">
        <v>214.12000000000003</v>
      </c>
      <c r="P49" s="267">
        <v>1.23</v>
      </c>
      <c r="Q49" s="267">
        <v>61.41</v>
      </c>
      <c r="R49" s="267">
        <v>0</v>
      </c>
      <c r="S49" s="267">
        <v>0.41000000000000003</v>
      </c>
      <c r="T49" s="267">
        <v>215.35000000000002</v>
      </c>
      <c r="U49" s="267">
        <v>95352.793000000005</v>
      </c>
    </row>
    <row r="50" spans="1:22" s="146" customFormat="1" ht="38.25" customHeight="1" x14ac:dyDescent="0.4">
      <c r="A50" s="336" t="s">
        <v>119</v>
      </c>
      <c r="B50" s="336"/>
      <c r="C50" s="267">
        <v>172780.45500000002</v>
      </c>
      <c r="D50" s="267">
        <v>249.98999999999998</v>
      </c>
      <c r="E50" s="267">
        <v>773.02499999999998</v>
      </c>
      <c r="F50" s="267">
        <v>255.75</v>
      </c>
      <c r="G50" s="267">
        <v>349.88</v>
      </c>
      <c r="H50" s="267">
        <v>172774.69500000001</v>
      </c>
      <c r="I50" s="267">
        <v>2065.2849999999999</v>
      </c>
      <c r="J50" s="267">
        <v>142.38999999999996</v>
      </c>
      <c r="K50" s="267">
        <v>160.59199999999998</v>
      </c>
      <c r="L50" s="267">
        <v>0.99</v>
      </c>
      <c r="M50" s="267">
        <v>0.99</v>
      </c>
      <c r="N50" s="267">
        <v>2206.6850000000004</v>
      </c>
      <c r="O50" s="267">
        <v>5201.2740000000003</v>
      </c>
      <c r="P50" s="267">
        <v>518.89</v>
      </c>
      <c r="Q50" s="267">
        <v>851.43</v>
      </c>
      <c r="R50" s="267">
        <v>70.959999999999994</v>
      </c>
      <c r="S50" s="267">
        <v>144.16999999999999</v>
      </c>
      <c r="T50" s="267">
        <v>5649.2039999999997</v>
      </c>
      <c r="U50" s="267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301" t="s">
        <v>54</v>
      </c>
      <c r="D52" s="301"/>
      <c r="E52" s="301"/>
      <c r="F52" s="301"/>
      <c r="G52" s="301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301" t="s">
        <v>55</v>
      </c>
      <c r="D53" s="301"/>
      <c r="E53" s="301"/>
      <c r="F53" s="301"/>
      <c r="G53" s="301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53"/>
      <c r="Q57" s="325" t="s">
        <v>58</v>
      </c>
      <c r="R57" s="325"/>
      <c r="S57" s="325"/>
      <c r="T57" s="325"/>
      <c r="U57" s="325"/>
    </row>
    <row r="58" spans="1:22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325" t="s">
        <v>59</v>
      </c>
      <c r="R58" s="325"/>
      <c r="S58" s="325"/>
      <c r="T58" s="325"/>
      <c r="U58" s="325"/>
    </row>
    <row r="59" spans="1:22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E1" zoomScale="60" zoomScaleNormal="55" workbookViewId="0">
      <selection activeCell="J6" sqref="J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60" width="9.140625" style="256"/>
    <col min="61" max="16384" width="9.140625" style="107"/>
  </cols>
  <sheetData>
    <row r="1" spans="1:60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60" ht="51.75" customHeight="1" x14ac:dyDescent="0.35">
      <c r="A2" s="379" t="s">
        <v>145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60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</row>
    <row r="4" spans="1:60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</row>
    <row r="6" spans="1:60" ht="38.25" customHeight="1" x14ac:dyDescent="0.35">
      <c r="A6" s="245">
        <v>1</v>
      </c>
      <c r="B6" s="246" t="s">
        <v>78</v>
      </c>
      <c r="C6" s="109">
        <v>208.77000000000064</v>
      </c>
      <c r="D6" s="109">
        <v>0</v>
      </c>
      <c r="E6" s="109">
        <v>47.73</v>
      </c>
      <c r="F6" s="109">
        <v>66.8</v>
      </c>
      <c r="G6" s="109">
        <v>66.8</v>
      </c>
      <c r="H6" s="109">
        <v>141.97000000000065</v>
      </c>
      <c r="I6" s="109">
        <v>131.46499999999995</v>
      </c>
      <c r="J6" s="109">
        <v>27.35</v>
      </c>
      <c r="K6" s="109">
        <v>28.01</v>
      </c>
      <c r="L6" s="109">
        <v>0.04</v>
      </c>
      <c r="M6" s="109">
        <v>0.04</v>
      </c>
      <c r="N6" s="109">
        <v>158.77499999999995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584.88500000000067</v>
      </c>
    </row>
    <row r="7" spans="1:60" ht="38.25" customHeight="1" x14ac:dyDescent="0.35">
      <c r="A7" s="245">
        <v>2</v>
      </c>
      <c r="B7" s="246" t="s">
        <v>79</v>
      </c>
      <c r="C7" s="109">
        <v>497.65499999999997</v>
      </c>
      <c r="D7" s="109">
        <v>0.09</v>
      </c>
      <c r="E7" s="109">
        <v>0.27</v>
      </c>
      <c r="F7" s="109">
        <v>0.19</v>
      </c>
      <c r="G7" s="109">
        <v>0.19</v>
      </c>
      <c r="H7" s="109">
        <v>497.55499999999995</v>
      </c>
      <c r="I7" s="109">
        <v>122.572</v>
      </c>
      <c r="J7" s="109">
        <v>0.88</v>
      </c>
      <c r="K7" s="109">
        <v>3.4219999999999997</v>
      </c>
      <c r="L7" s="109">
        <v>0</v>
      </c>
      <c r="M7" s="109">
        <v>0</v>
      </c>
      <c r="N7" s="109">
        <v>123.452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843.27700000000004</v>
      </c>
    </row>
    <row r="8" spans="1:60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201.52300000000005</v>
      </c>
      <c r="J8" s="109">
        <v>0.76</v>
      </c>
      <c r="K8" s="109">
        <v>4.9499999999999993</v>
      </c>
      <c r="L8" s="109">
        <v>0</v>
      </c>
      <c r="M8" s="109">
        <v>0</v>
      </c>
      <c r="N8" s="109">
        <v>202.28300000000004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1013.8829999999997</v>
      </c>
    </row>
    <row r="9" spans="1:60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142.50400000000008</v>
      </c>
      <c r="J9" s="109">
        <v>0.28000000000000003</v>
      </c>
      <c r="K9" s="109">
        <v>0.75</v>
      </c>
      <c r="L9" s="109">
        <v>0</v>
      </c>
      <c r="M9" s="109">
        <v>0</v>
      </c>
      <c r="N9" s="109">
        <v>142.78400000000008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377.03400000000005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s="111" customFormat="1" ht="38.25" customHeight="1" x14ac:dyDescent="0.4">
      <c r="A10" s="331" t="s">
        <v>82</v>
      </c>
      <c r="B10" s="332"/>
      <c r="C10" s="110">
        <v>1360.3850000000002</v>
      </c>
      <c r="D10" s="110">
        <v>0.09</v>
      </c>
      <c r="E10" s="110">
        <v>48</v>
      </c>
      <c r="F10" s="110">
        <v>66.989999999999995</v>
      </c>
      <c r="G10" s="110">
        <v>156.99</v>
      </c>
      <c r="H10" s="110">
        <v>1293.4850000000001</v>
      </c>
      <c r="I10" s="110">
        <v>598.06400000000008</v>
      </c>
      <c r="J10" s="110">
        <v>29.270000000000003</v>
      </c>
      <c r="K10" s="110">
        <v>37.132000000000005</v>
      </c>
      <c r="L10" s="110">
        <v>0.04</v>
      </c>
      <c r="M10" s="110">
        <v>0.04</v>
      </c>
      <c r="N10" s="110">
        <v>627.2940000000001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2819.0790000000006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122.49300000000002</v>
      </c>
      <c r="J11" s="273">
        <v>0.08</v>
      </c>
      <c r="K11" s="109">
        <v>0.94000000000000006</v>
      </c>
      <c r="L11" s="109">
        <v>0</v>
      </c>
      <c r="M11" s="109">
        <v>0</v>
      </c>
      <c r="N11" s="109">
        <v>122.57300000000002</v>
      </c>
      <c r="O11" s="271">
        <v>610.4</v>
      </c>
      <c r="P11" s="109">
        <v>31.5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2417.9629999999993</v>
      </c>
    </row>
    <row r="12" spans="1:60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150.67400000000009</v>
      </c>
      <c r="J12" s="273">
        <v>0.56000000000000005</v>
      </c>
      <c r="K12" s="109">
        <v>2.9200000000000004</v>
      </c>
      <c r="L12" s="109">
        <v>0.72</v>
      </c>
      <c r="M12" s="109">
        <v>0.72</v>
      </c>
      <c r="N12" s="109">
        <v>150.5140000000001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1261.4839999999999</v>
      </c>
    </row>
    <row r="13" spans="1:60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194.95399999999998</v>
      </c>
      <c r="J13" s="274">
        <v>0.39</v>
      </c>
      <c r="K13" s="109">
        <v>1.4900000000000002</v>
      </c>
      <c r="L13" s="109">
        <v>0</v>
      </c>
      <c r="M13" s="109">
        <v>0</v>
      </c>
      <c r="N13" s="109">
        <v>195.34399999999997</v>
      </c>
      <c r="O13" s="271">
        <v>383.96999999999991</v>
      </c>
      <c r="P13" s="109">
        <v>19.13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2683.0239999999994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s="111" customFormat="1" ht="38.25" customHeight="1" x14ac:dyDescent="0.4">
      <c r="A14" s="331" t="s">
        <v>86</v>
      </c>
      <c r="B14" s="332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468.12100000000009</v>
      </c>
      <c r="J14" s="110">
        <v>1.03</v>
      </c>
      <c r="K14" s="110">
        <v>5.3500000000000005</v>
      </c>
      <c r="L14" s="110">
        <v>0.72</v>
      </c>
      <c r="M14" s="110">
        <v>0.72</v>
      </c>
      <c r="N14" s="110">
        <v>468.43100000000004</v>
      </c>
      <c r="O14" s="110">
        <v>1081.57</v>
      </c>
      <c r="P14" s="110">
        <v>50.629999999999995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6362.4709999999986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s="112" customFormat="1" ht="38.25" customHeight="1" x14ac:dyDescent="0.35">
      <c r="A15" s="246">
        <v>8</v>
      </c>
      <c r="B15" s="246" t="s">
        <v>88</v>
      </c>
      <c r="C15" s="109">
        <v>1747.4919999999993</v>
      </c>
      <c r="D15" s="109">
        <v>8.98</v>
      </c>
      <c r="E15" s="109">
        <v>11.36</v>
      </c>
      <c r="F15" s="109">
        <v>0</v>
      </c>
      <c r="G15" s="109">
        <v>1.5</v>
      </c>
      <c r="H15" s="109">
        <v>1756.4719999999993</v>
      </c>
      <c r="I15" s="109">
        <v>111.17000000000002</v>
      </c>
      <c r="J15" s="109">
        <v>0.77</v>
      </c>
      <c r="K15" s="109">
        <v>0.92</v>
      </c>
      <c r="L15" s="109">
        <v>0</v>
      </c>
      <c r="M15" s="109">
        <v>0</v>
      </c>
      <c r="N15" s="109">
        <v>111.94000000000001</v>
      </c>
      <c r="O15" s="271">
        <v>113.67899999999999</v>
      </c>
      <c r="P15" s="109">
        <v>19.28</v>
      </c>
      <c r="Q15" s="109">
        <v>21.560000000000002</v>
      </c>
      <c r="R15" s="109">
        <v>0</v>
      </c>
      <c r="S15" s="109">
        <v>0</v>
      </c>
      <c r="T15" s="271">
        <v>132.959</v>
      </c>
      <c r="U15" s="271">
        <v>2001.3709999999994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</row>
    <row r="16" spans="1:60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392.37100000000004</v>
      </c>
      <c r="P16" s="109">
        <v>15.75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239.428</v>
      </c>
      <c r="P17" s="109">
        <v>0.28000000000000003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132" s="111" customFormat="1" ht="38.25" customHeight="1" x14ac:dyDescent="0.4">
      <c r="A18" s="331" t="s">
        <v>89</v>
      </c>
      <c r="B18" s="332"/>
      <c r="C18" s="110">
        <v>2656.7109999999984</v>
      </c>
      <c r="D18" s="110">
        <v>8.98</v>
      </c>
      <c r="E18" s="110">
        <v>51.28</v>
      </c>
      <c r="F18" s="110">
        <v>0</v>
      </c>
      <c r="G18" s="110">
        <v>1.5</v>
      </c>
      <c r="H18" s="110">
        <v>2665.6909999999984</v>
      </c>
      <c r="I18" s="110">
        <v>153.92699999999999</v>
      </c>
      <c r="J18" s="110">
        <v>0.77</v>
      </c>
      <c r="K18" s="110">
        <v>6.22</v>
      </c>
      <c r="L18" s="110">
        <v>0</v>
      </c>
      <c r="M18" s="110">
        <v>0.99</v>
      </c>
      <c r="N18" s="110">
        <v>154.697</v>
      </c>
      <c r="O18" s="110">
        <v>745.47800000000007</v>
      </c>
      <c r="P18" s="110">
        <v>35.31</v>
      </c>
      <c r="Q18" s="110">
        <v>137.18</v>
      </c>
      <c r="R18" s="110">
        <v>0</v>
      </c>
      <c r="S18" s="110">
        <v>70.959999999999994</v>
      </c>
      <c r="T18" s="110">
        <v>780.78800000000001</v>
      </c>
      <c r="U18" s="272">
        <v>3601.1759999999986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</v>
      </c>
      <c r="E19" s="109">
        <v>0.85</v>
      </c>
      <c r="F19" s="109">
        <v>0</v>
      </c>
      <c r="G19" s="109">
        <v>180</v>
      </c>
      <c r="H19" s="109">
        <v>1024.3949999999993</v>
      </c>
      <c r="I19" s="109">
        <v>153.22100000000003</v>
      </c>
      <c r="J19" s="109">
        <v>0.11</v>
      </c>
      <c r="K19" s="109">
        <v>1.03</v>
      </c>
      <c r="L19" s="109">
        <v>0</v>
      </c>
      <c r="M19" s="109">
        <v>0</v>
      </c>
      <c r="N19" s="109">
        <v>153.33100000000005</v>
      </c>
      <c r="O19" s="271">
        <v>690.68099999999993</v>
      </c>
      <c r="P19" s="109">
        <v>25.16</v>
      </c>
      <c r="Q19" s="109">
        <v>373.91</v>
      </c>
      <c r="R19" s="109">
        <v>0</v>
      </c>
      <c r="S19" s="109">
        <v>0</v>
      </c>
      <c r="T19" s="271">
        <v>715.84099999999989</v>
      </c>
      <c r="U19" s="271">
        <v>1893.5669999999993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50.483000000000018</v>
      </c>
      <c r="J20" s="109">
        <v>0.09</v>
      </c>
      <c r="K20" s="109">
        <v>0.41000000000000003</v>
      </c>
      <c r="L20" s="109">
        <v>0</v>
      </c>
      <c r="M20" s="109">
        <v>0</v>
      </c>
      <c r="N20" s="109">
        <v>50.573000000000022</v>
      </c>
      <c r="O20" s="271">
        <v>266.5</v>
      </c>
      <c r="P20" s="109">
        <v>22.15</v>
      </c>
      <c r="Q20" s="109">
        <v>22.15</v>
      </c>
      <c r="R20" s="109">
        <v>0</v>
      </c>
      <c r="S20" s="109">
        <v>0</v>
      </c>
      <c r="T20" s="271">
        <v>288.64999999999998</v>
      </c>
      <c r="U20" s="271">
        <v>481.9129999999999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15.670000000000005</v>
      </c>
      <c r="J21" s="109">
        <v>0.06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671.94999999999993</v>
      </c>
      <c r="P21" s="109">
        <v>14.89</v>
      </c>
      <c r="Q21" s="109">
        <v>15.33</v>
      </c>
      <c r="R21" s="109">
        <v>0</v>
      </c>
      <c r="S21" s="109">
        <v>0</v>
      </c>
      <c r="T21" s="271">
        <v>686.83999999999992</v>
      </c>
      <c r="U21" s="271">
        <v>729.63999999999976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1109.8219999999999</v>
      </c>
      <c r="D22" s="109">
        <v>2.56</v>
      </c>
      <c r="E22" s="109">
        <v>14.42</v>
      </c>
      <c r="F22" s="109">
        <v>0</v>
      </c>
      <c r="G22" s="109">
        <v>75</v>
      </c>
      <c r="H22" s="109">
        <v>1112.3819999999998</v>
      </c>
      <c r="I22" s="109">
        <v>16.063999999999997</v>
      </c>
      <c r="J22" s="109">
        <v>11.03</v>
      </c>
      <c r="K22" s="109">
        <v>11.799999999999999</v>
      </c>
      <c r="L22" s="109">
        <v>0</v>
      </c>
      <c r="M22" s="109">
        <v>0</v>
      </c>
      <c r="N22" s="109">
        <v>27.093999999999994</v>
      </c>
      <c r="O22" s="271">
        <v>314.77499999999998</v>
      </c>
      <c r="P22" s="109">
        <v>75.55</v>
      </c>
      <c r="Q22" s="109">
        <v>223.04000000000002</v>
      </c>
      <c r="R22" s="109">
        <v>0</v>
      </c>
      <c r="S22" s="109">
        <v>0</v>
      </c>
      <c r="T22" s="271">
        <v>390.32499999999999</v>
      </c>
      <c r="U22" s="271">
        <v>1529.8009999999999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</row>
    <row r="23" spans="1:132" s="111" customFormat="1" ht="38.25" customHeight="1" x14ac:dyDescent="0.4">
      <c r="A23" s="336" t="s">
        <v>94</v>
      </c>
      <c r="B23" s="336"/>
      <c r="C23" s="110">
        <v>2303.976999999999</v>
      </c>
      <c r="D23" s="110">
        <v>2.56</v>
      </c>
      <c r="E23" s="110">
        <v>15.27</v>
      </c>
      <c r="F23" s="110">
        <v>0</v>
      </c>
      <c r="G23" s="110">
        <v>255</v>
      </c>
      <c r="H23" s="110">
        <v>2306.5369999999989</v>
      </c>
      <c r="I23" s="110">
        <v>235.43800000000007</v>
      </c>
      <c r="J23" s="110">
        <v>11.29</v>
      </c>
      <c r="K23" s="110">
        <v>13.37</v>
      </c>
      <c r="L23" s="110">
        <v>0</v>
      </c>
      <c r="M23" s="110">
        <v>0</v>
      </c>
      <c r="N23" s="110">
        <v>246.72800000000007</v>
      </c>
      <c r="O23" s="110">
        <v>1943.9059999999999</v>
      </c>
      <c r="P23" s="110">
        <v>137.75</v>
      </c>
      <c r="Q23" s="110">
        <v>634.43000000000006</v>
      </c>
      <c r="R23" s="110">
        <v>0</v>
      </c>
      <c r="S23" s="110">
        <v>0</v>
      </c>
      <c r="T23" s="110">
        <v>2081.6559999999995</v>
      </c>
      <c r="U23" s="272">
        <v>4634.9209999999985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1:132" s="145" customFormat="1" ht="38.25" customHeight="1" x14ac:dyDescent="0.4">
      <c r="A24" s="331" t="s">
        <v>95</v>
      </c>
      <c r="B24" s="332"/>
      <c r="C24" s="110">
        <v>11082.912999999995</v>
      </c>
      <c r="D24" s="110">
        <v>11.63</v>
      </c>
      <c r="E24" s="110">
        <v>114.55</v>
      </c>
      <c r="F24" s="110">
        <v>66.989999999999995</v>
      </c>
      <c r="G24" s="110">
        <v>413.49</v>
      </c>
      <c r="H24" s="110">
        <v>11027.552999999996</v>
      </c>
      <c r="I24" s="110">
        <v>1455.5500000000002</v>
      </c>
      <c r="J24" s="110">
        <v>42.36</v>
      </c>
      <c r="K24" s="110">
        <v>62.072000000000003</v>
      </c>
      <c r="L24" s="110">
        <v>0.76</v>
      </c>
      <c r="M24" s="110">
        <v>1.75</v>
      </c>
      <c r="N24" s="110">
        <v>1497.15</v>
      </c>
      <c r="O24" s="110">
        <v>4669.2539999999999</v>
      </c>
      <c r="P24" s="110">
        <v>223.69</v>
      </c>
      <c r="Q24" s="110">
        <v>938.58000000000015</v>
      </c>
      <c r="R24" s="110">
        <v>0</v>
      </c>
      <c r="S24" s="110">
        <v>70.959999999999994</v>
      </c>
      <c r="T24" s="110">
        <v>4892.9439999999995</v>
      </c>
      <c r="U24" s="110">
        <v>17417.646999999997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1193.2819999999992</v>
      </c>
      <c r="D25" s="109">
        <v>1.68</v>
      </c>
      <c r="E25" s="109">
        <v>11.319999999999999</v>
      </c>
      <c r="F25" s="109">
        <v>0</v>
      </c>
      <c r="G25" s="109">
        <v>0</v>
      </c>
      <c r="H25" s="109">
        <v>1194.9619999999993</v>
      </c>
      <c r="I25" s="109">
        <v>0</v>
      </c>
      <c r="J25" s="109">
        <v>0.04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</v>
      </c>
      <c r="Q25" s="109">
        <v>36.43</v>
      </c>
      <c r="R25" s="109">
        <v>0</v>
      </c>
      <c r="S25" s="109">
        <v>0.18</v>
      </c>
      <c r="T25" s="271">
        <v>165.81</v>
      </c>
      <c r="U25" s="271">
        <v>1360.8119999999992</v>
      </c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10332.326999999992</v>
      </c>
      <c r="D26" s="109">
        <v>10.24</v>
      </c>
      <c r="E26" s="109">
        <v>44.38</v>
      </c>
      <c r="F26" s="109">
        <v>0</v>
      </c>
      <c r="G26" s="109">
        <v>0</v>
      </c>
      <c r="H26" s="109">
        <v>10342.566999999992</v>
      </c>
      <c r="I26" s="109">
        <v>390.96499999999997</v>
      </c>
      <c r="J26" s="109">
        <v>2.82</v>
      </c>
      <c r="K26" s="109">
        <v>8.75</v>
      </c>
      <c r="L26" s="109">
        <v>0</v>
      </c>
      <c r="M26" s="109">
        <v>0</v>
      </c>
      <c r="N26" s="109">
        <v>393.78499999999997</v>
      </c>
      <c r="O26" s="271">
        <v>30.140000000000008</v>
      </c>
      <c r="P26" s="109">
        <v>3.52</v>
      </c>
      <c r="Q26" s="109">
        <v>3.52</v>
      </c>
      <c r="R26" s="109">
        <v>0</v>
      </c>
      <c r="S26" s="109">
        <v>45.21</v>
      </c>
      <c r="T26" s="271">
        <v>33.660000000000011</v>
      </c>
      <c r="U26" s="271">
        <v>10770.011999999992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v>11525.608999999991</v>
      </c>
      <c r="D27" s="110">
        <v>11.92</v>
      </c>
      <c r="E27" s="110">
        <v>55.7</v>
      </c>
      <c r="F27" s="110">
        <v>0</v>
      </c>
      <c r="G27" s="110">
        <v>0</v>
      </c>
      <c r="H27" s="110">
        <v>11537.528999999991</v>
      </c>
      <c r="I27" s="110">
        <v>390.96499999999997</v>
      </c>
      <c r="J27" s="110">
        <v>2.86</v>
      </c>
      <c r="K27" s="110">
        <v>8.7899999999999991</v>
      </c>
      <c r="L27" s="110">
        <v>0</v>
      </c>
      <c r="M27" s="110">
        <v>0</v>
      </c>
      <c r="N27" s="110">
        <v>393.82499999999999</v>
      </c>
      <c r="O27" s="110">
        <v>195.95000000000002</v>
      </c>
      <c r="P27" s="110">
        <v>3.52</v>
      </c>
      <c r="Q27" s="110">
        <v>39.950000000000003</v>
      </c>
      <c r="R27" s="110">
        <v>0</v>
      </c>
      <c r="S27" s="110">
        <v>45.39</v>
      </c>
      <c r="T27" s="110">
        <v>199.47000000000003</v>
      </c>
      <c r="U27" s="272">
        <v>12130.823999999991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4433.1830000000009</v>
      </c>
      <c r="D28" s="109">
        <v>5.77</v>
      </c>
      <c r="E28" s="109">
        <v>37.340000000000003</v>
      </c>
      <c r="F28" s="109">
        <v>0</v>
      </c>
      <c r="G28" s="109">
        <v>0</v>
      </c>
      <c r="H28" s="109">
        <v>4438.9530000000013</v>
      </c>
      <c r="I28" s="109">
        <v>109.35</v>
      </c>
      <c r="J28" s="109">
        <v>18.37</v>
      </c>
      <c r="K28" s="109">
        <v>56.03</v>
      </c>
      <c r="L28" s="109">
        <v>0</v>
      </c>
      <c r="M28" s="109">
        <v>0</v>
      </c>
      <c r="N28" s="109">
        <v>127.72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4704.7530000000015</v>
      </c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6206.3940000000021</v>
      </c>
      <c r="D29" s="109">
        <v>3.49</v>
      </c>
      <c r="E29" s="109">
        <v>34.54</v>
      </c>
      <c r="F29" s="109">
        <v>0</v>
      </c>
      <c r="G29" s="109">
        <v>0</v>
      </c>
      <c r="H29" s="109">
        <v>6209.8840000000018</v>
      </c>
      <c r="I29" s="109">
        <v>23.6</v>
      </c>
      <c r="J29" s="109">
        <v>13.4</v>
      </c>
      <c r="K29" s="109">
        <v>37</v>
      </c>
      <c r="L29" s="109">
        <v>0</v>
      </c>
      <c r="M29" s="109">
        <v>0</v>
      </c>
      <c r="N29" s="109">
        <v>37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6247.1040000000021</v>
      </c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3081.3979999999992</v>
      </c>
      <c r="D30" s="109">
        <v>8.7200000000000006</v>
      </c>
      <c r="E30" s="109">
        <v>19.435000000000002</v>
      </c>
      <c r="F30" s="109">
        <v>0</v>
      </c>
      <c r="G30" s="109">
        <v>3.38</v>
      </c>
      <c r="H30" s="109">
        <v>3090.117999999999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3268.7779999999989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4377.95</v>
      </c>
      <c r="D31" s="109">
        <v>1.79</v>
      </c>
      <c r="E31" s="109">
        <v>11.059999999999999</v>
      </c>
      <c r="F31" s="109">
        <v>0</v>
      </c>
      <c r="G31" s="109">
        <v>0</v>
      </c>
      <c r="H31" s="109">
        <v>4379.74</v>
      </c>
      <c r="I31" s="109">
        <v>158.5</v>
      </c>
      <c r="J31" s="109">
        <v>15.82</v>
      </c>
      <c r="K31" s="109">
        <v>40.480000000000004</v>
      </c>
      <c r="L31" s="109">
        <v>0</v>
      </c>
      <c r="M31" s="109">
        <v>0</v>
      </c>
      <c r="N31" s="109">
        <v>174.32</v>
      </c>
      <c r="O31" s="271">
        <v>243.63999999999996</v>
      </c>
      <c r="P31" s="109">
        <v>0.01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4797.7099999999991</v>
      </c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v>18098.925000000003</v>
      </c>
      <c r="D32" s="110">
        <v>19.77</v>
      </c>
      <c r="E32" s="110">
        <v>102.375</v>
      </c>
      <c r="F32" s="110">
        <v>0</v>
      </c>
      <c r="G32" s="110">
        <v>3.38</v>
      </c>
      <c r="H32" s="110">
        <v>18118.695</v>
      </c>
      <c r="I32" s="110">
        <v>341.63</v>
      </c>
      <c r="J32" s="110">
        <v>47.59</v>
      </c>
      <c r="K32" s="110">
        <v>180.53000000000003</v>
      </c>
      <c r="L32" s="110">
        <v>0</v>
      </c>
      <c r="M32" s="110">
        <v>0</v>
      </c>
      <c r="N32" s="110">
        <v>389.22</v>
      </c>
      <c r="O32" s="110">
        <v>510.41999999999996</v>
      </c>
      <c r="P32" s="110">
        <v>0.01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19018.345000000001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5895.0600000000013</v>
      </c>
      <c r="D33" s="109">
        <v>9.68</v>
      </c>
      <c r="E33" s="109">
        <v>38.629999999999995</v>
      </c>
      <c r="F33" s="109">
        <v>0</v>
      </c>
      <c r="G33" s="109">
        <v>0</v>
      </c>
      <c r="H33" s="109">
        <v>5904.7400000000016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5945.4400000000014</v>
      </c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4663.1650000000009</v>
      </c>
      <c r="D34" s="109">
        <v>11.79</v>
      </c>
      <c r="E34" s="109">
        <v>50.05</v>
      </c>
      <c r="F34" s="109">
        <v>0</v>
      </c>
      <c r="G34" s="109">
        <v>0</v>
      </c>
      <c r="H34" s="109">
        <v>4674.9550000000008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4691.4850000000015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36.19</v>
      </c>
      <c r="Q35" s="109">
        <v>36.19</v>
      </c>
      <c r="R35" s="109">
        <v>0</v>
      </c>
      <c r="S35" s="109">
        <v>0</v>
      </c>
      <c r="T35" s="271">
        <v>36.19</v>
      </c>
      <c r="U35" s="271">
        <v>19412.810000000001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7011.3999999999987</v>
      </c>
      <c r="D36" s="109">
        <v>0.66</v>
      </c>
      <c r="E36" s="109">
        <v>4.46</v>
      </c>
      <c r="F36" s="109">
        <v>0</v>
      </c>
      <c r="G36" s="109">
        <v>0</v>
      </c>
      <c r="H36" s="109">
        <v>7012.0599999999986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7015.1599999999989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v>36937.745000000003</v>
      </c>
      <c r="D37" s="110">
        <v>22.13</v>
      </c>
      <c r="E37" s="110">
        <v>94.389999999999986</v>
      </c>
      <c r="F37" s="110">
        <v>0</v>
      </c>
      <c r="G37" s="110">
        <v>0</v>
      </c>
      <c r="H37" s="110">
        <v>36959.875000000007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58.230000000000004</v>
      </c>
      <c r="P37" s="110">
        <v>36.19</v>
      </c>
      <c r="Q37" s="110">
        <v>74.89</v>
      </c>
      <c r="R37" s="110">
        <v>0</v>
      </c>
      <c r="S37" s="110">
        <v>0</v>
      </c>
      <c r="T37" s="110">
        <v>94.419999999999987</v>
      </c>
      <c r="U37" s="110">
        <v>37064.895000000004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v>66562.278999999995</v>
      </c>
      <c r="D38" s="110">
        <v>53.82</v>
      </c>
      <c r="E38" s="110">
        <v>252.46499999999997</v>
      </c>
      <c r="F38" s="110">
        <v>0</v>
      </c>
      <c r="G38" s="110">
        <v>3.38</v>
      </c>
      <c r="H38" s="110">
        <v>66616.099000000002</v>
      </c>
      <c r="I38" s="110">
        <v>743.19499999999994</v>
      </c>
      <c r="J38" s="110">
        <v>50.45</v>
      </c>
      <c r="K38" s="110">
        <v>191.32000000000002</v>
      </c>
      <c r="L38" s="110">
        <v>0</v>
      </c>
      <c r="M38" s="110">
        <v>0</v>
      </c>
      <c r="N38" s="110">
        <v>793.64499999999998</v>
      </c>
      <c r="O38" s="110">
        <v>764.6</v>
      </c>
      <c r="P38" s="110">
        <v>39.72</v>
      </c>
      <c r="Q38" s="110">
        <v>114.85000000000001</v>
      </c>
      <c r="R38" s="110">
        <v>0</v>
      </c>
      <c r="S38" s="110">
        <v>72.8</v>
      </c>
      <c r="T38" s="110">
        <v>804.31999999999994</v>
      </c>
      <c r="U38" s="110">
        <v>68214.063999999998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13829.378000000002</v>
      </c>
      <c r="D39" s="109">
        <v>24.76</v>
      </c>
      <c r="E39" s="109">
        <v>69.05</v>
      </c>
      <c r="F39" s="109">
        <v>0</v>
      </c>
      <c r="G39" s="109">
        <v>0</v>
      </c>
      <c r="H39" s="109">
        <v>13854.138000000003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13854.138000000003</v>
      </c>
    </row>
    <row r="40" spans="1:132" ht="38.25" customHeight="1" x14ac:dyDescent="0.35">
      <c r="A40" s="246">
        <v>26</v>
      </c>
      <c r="B40" s="246" t="s">
        <v>110</v>
      </c>
      <c r="C40" s="109">
        <v>10314.345999999992</v>
      </c>
      <c r="D40" s="109">
        <v>86.68</v>
      </c>
      <c r="E40" s="109">
        <v>291.31000000000006</v>
      </c>
      <c r="F40" s="109">
        <v>0</v>
      </c>
      <c r="G40" s="109">
        <v>0</v>
      </c>
      <c r="H40" s="109">
        <v>10401.025999999993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10401.025999999993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23899.194</v>
      </c>
      <c r="D41" s="109">
        <v>9.16</v>
      </c>
      <c r="E41" s="109">
        <v>34.44</v>
      </c>
      <c r="F41" s="109">
        <v>0</v>
      </c>
      <c r="G41" s="109">
        <v>0</v>
      </c>
      <c r="H41" s="109">
        <v>23908.353999999999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23908.353999999999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</row>
    <row r="42" spans="1:132" ht="38.25" customHeight="1" x14ac:dyDescent="0.35">
      <c r="A42" s="246">
        <v>28</v>
      </c>
      <c r="B42" s="246" t="s">
        <v>112</v>
      </c>
      <c r="C42" s="109">
        <v>2312.3230000000003</v>
      </c>
      <c r="D42" s="109">
        <v>8.1</v>
      </c>
      <c r="E42" s="109">
        <v>33.96</v>
      </c>
      <c r="F42" s="109">
        <v>0</v>
      </c>
      <c r="G42" s="109">
        <v>0</v>
      </c>
      <c r="H42" s="109">
        <v>2320.4230000000002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2320.4230000000002</v>
      </c>
    </row>
    <row r="43" spans="1:132" s="111" customFormat="1" ht="38.25" customHeight="1" x14ac:dyDescent="0.4">
      <c r="A43" s="336" t="s">
        <v>109</v>
      </c>
      <c r="B43" s="336"/>
      <c r="C43" s="110">
        <v>50355.240999999995</v>
      </c>
      <c r="D43" s="110">
        <v>128.70000000000002</v>
      </c>
      <c r="E43" s="110">
        <v>428.76000000000005</v>
      </c>
      <c r="F43" s="110">
        <v>0</v>
      </c>
      <c r="G43" s="110">
        <v>0</v>
      </c>
      <c r="H43" s="110">
        <v>50483.940999999999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50483.940999999999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</row>
    <row r="44" spans="1:132" ht="38.25" customHeight="1" x14ac:dyDescent="0.35">
      <c r="A44" s="246">
        <v>29</v>
      </c>
      <c r="B44" s="246" t="s">
        <v>113</v>
      </c>
      <c r="C44" s="109">
        <v>14078.989999999998</v>
      </c>
      <c r="D44" s="109">
        <v>0.99</v>
      </c>
      <c r="E44" s="109">
        <v>125.92999999999999</v>
      </c>
      <c r="F44" s="109">
        <v>0</v>
      </c>
      <c r="G44" s="109">
        <v>0</v>
      </c>
      <c r="H44" s="109">
        <v>14079.979999999998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91.050000000000011</v>
      </c>
      <c r="P44" s="109">
        <v>3.34</v>
      </c>
      <c r="Q44" s="109">
        <v>64.22</v>
      </c>
      <c r="R44" s="109">
        <v>0</v>
      </c>
      <c r="S44" s="109">
        <v>0</v>
      </c>
      <c r="T44" s="271">
        <v>94.390000000000015</v>
      </c>
      <c r="U44" s="271">
        <v>14181.009999999997</v>
      </c>
    </row>
    <row r="45" spans="1:132" ht="38.25" customHeight="1" x14ac:dyDescent="0.35">
      <c r="A45" s="246">
        <v>30</v>
      </c>
      <c r="B45" s="246" t="s">
        <v>114</v>
      </c>
      <c r="C45" s="109">
        <v>7292.6699999999992</v>
      </c>
      <c r="D45" s="109">
        <v>4.96</v>
      </c>
      <c r="E45" s="109">
        <v>32.270000000000003</v>
      </c>
      <c r="F45" s="109">
        <v>0</v>
      </c>
      <c r="G45" s="109">
        <v>0</v>
      </c>
      <c r="H45" s="109">
        <v>7297.6299999999992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7305.2199999999993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12302.770000000002</v>
      </c>
      <c r="D46" s="109">
        <v>0.55000000000000004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</v>
      </c>
      <c r="E47" s="109">
        <v>9.64</v>
      </c>
      <c r="F47" s="109">
        <v>0</v>
      </c>
      <c r="G47" s="109">
        <v>0</v>
      </c>
      <c r="H47" s="109">
        <v>11099.832000000008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11130.362000000008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</row>
    <row r="48" spans="1:132" s="111" customFormat="1" ht="38.25" customHeight="1" x14ac:dyDescent="0.4">
      <c r="A48" s="336" t="s">
        <v>117</v>
      </c>
      <c r="B48" s="336"/>
      <c r="C48" s="110">
        <v>44774.26200000001</v>
      </c>
      <c r="D48" s="110">
        <v>6.5</v>
      </c>
      <c r="E48" s="110">
        <v>177.89999999999998</v>
      </c>
      <c r="F48" s="110">
        <v>0</v>
      </c>
      <c r="G48" s="110">
        <v>0</v>
      </c>
      <c r="H48" s="110">
        <v>44780.76200000001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215.35000000000002</v>
      </c>
      <c r="P48" s="110">
        <v>3.34</v>
      </c>
      <c r="Q48" s="110">
        <v>64.75</v>
      </c>
      <c r="R48" s="110">
        <v>0</v>
      </c>
      <c r="S48" s="110">
        <v>0.41000000000000003</v>
      </c>
      <c r="T48" s="110">
        <v>218.69000000000003</v>
      </c>
      <c r="U48" s="110">
        <v>45007.392000000007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</row>
    <row r="49" spans="1:60" s="145" customFormat="1" ht="38.25" customHeight="1" x14ac:dyDescent="0.4">
      <c r="A49" s="336" t="s">
        <v>118</v>
      </c>
      <c r="B49" s="336"/>
      <c r="C49" s="110">
        <v>95129.502999999997</v>
      </c>
      <c r="D49" s="110">
        <v>135.20000000000002</v>
      </c>
      <c r="E49" s="110">
        <v>606.66000000000008</v>
      </c>
      <c r="F49" s="110">
        <v>0</v>
      </c>
      <c r="G49" s="110">
        <v>0</v>
      </c>
      <c r="H49" s="110">
        <v>95264.703000000009</v>
      </c>
      <c r="I49" s="110">
        <v>7.94</v>
      </c>
      <c r="J49" s="110">
        <v>0</v>
      </c>
      <c r="K49" s="110">
        <v>0.01</v>
      </c>
      <c r="L49" s="110">
        <v>0</v>
      </c>
      <c r="M49" s="110">
        <v>0</v>
      </c>
      <c r="N49" s="110">
        <v>7.94</v>
      </c>
      <c r="O49" s="110">
        <v>215.35000000000002</v>
      </c>
      <c r="P49" s="110">
        <v>3.34</v>
      </c>
      <c r="Q49" s="110">
        <v>64.75</v>
      </c>
      <c r="R49" s="110">
        <v>0</v>
      </c>
      <c r="S49" s="110">
        <v>0.41000000000000003</v>
      </c>
      <c r="T49" s="110">
        <v>218.69000000000003</v>
      </c>
      <c r="U49" s="110">
        <v>95491.333000000013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</row>
    <row r="50" spans="1:60" s="146" customFormat="1" ht="38.25" customHeight="1" x14ac:dyDescent="0.4">
      <c r="A50" s="336" t="s">
        <v>119</v>
      </c>
      <c r="B50" s="336"/>
      <c r="C50" s="110">
        <v>172774.69500000001</v>
      </c>
      <c r="D50" s="110">
        <v>200.65</v>
      </c>
      <c r="E50" s="110">
        <v>973.67499999999995</v>
      </c>
      <c r="F50" s="110">
        <v>66.989999999999995</v>
      </c>
      <c r="G50" s="110">
        <v>416.87</v>
      </c>
      <c r="H50" s="110">
        <v>172908.35500000001</v>
      </c>
      <c r="I50" s="110">
        <v>2206.6850000000004</v>
      </c>
      <c r="J50" s="110">
        <v>92.81</v>
      </c>
      <c r="K50" s="110">
        <v>253.40200000000002</v>
      </c>
      <c r="L50" s="110">
        <v>0.76</v>
      </c>
      <c r="M50" s="110">
        <v>1.75</v>
      </c>
      <c r="N50" s="110">
        <v>2298.7350000000001</v>
      </c>
      <c r="O50" s="110">
        <v>5649.2039999999997</v>
      </c>
      <c r="P50" s="110">
        <v>266.75</v>
      </c>
      <c r="Q50" s="110">
        <v>1118.1800000000003</v>
      </c>
      <c r="R50" s="110">
        <v>0</v>
      </c>
      <c r="S50" s="110">
        <v>144.16999999999999</v>
      </c>
      <c r="T50" s="110">
        <v>5915.9539999999997</v>
      </c>
      <c r="U50" s="110">
        <v>181123.04399999999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</row>
    <row r="51" spans="1:60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</row>
    <row r="52" spans="1:60" s="115" customFormat="1" ht="24.75" hidden="1" customHeight="1" x14ac:dyDescent="0.4">
      <c r="B52" s="258"/>
      <c r="C52" s="301" t="s">
        <v>54</v>
      </c>
      <c r="D52" s="301"/>
      <c r="E52" s="301"/>
      <c r="F52" s="301"/>
      <c r="G52" s="301"/>
      <c r="H52" s="118"/>
      <c r="I52" s="258"/>
      <c r="J52" s="258">
        <f>D50+J50+P50-F50-L50-R50</f>
        <v>492.46000000000004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</row>
    <row r="53" spans="1:60" s="115" customFormat="1" ht="30" hidden="1" customHeight="1" x14ac:dyDescent="0.35">
      <c r="B53" s="258"/>
      <c r="C53" s="301" t="s">
        <v>55</v>
      </c>
      <c r="D53" s="301"/>
      <c r="E53" s="301"/>
      <c r="F53" s="301"/>
      <c r="G53" s="301"/>
      <c r="H53" s="119"/>
      <c r="I53" s="258"/>
      <c r="J53" s="258">
        <f>E50+K50+Q50-G50-M50-S50</f>
        <v>1782.4670000000006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</row>
    <row r="54" spans="1:60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58">
        <f>H50+N50+T50</f>
        <v>181123.04399999999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60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60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60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60"/>
      <c r="Q57" s="325" t="s">
        <v>58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25" t="s">
        <v>59</v>
      </c>
      <c r="R58" s="325"/>
      <c r="S58" s="325"/>
      <c r="T58" s="325"/>
      <c r="U58" s="32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60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</row>
    <row r="61" spans="1:60" hidden="1" x14ac:dyDescent="0.35"/>
    <row r="62" spans="1:60" hidden="1" x14ac:dyDescent="0.35">
      <c r="H62" s="130"/>
      <c r="I62" s="131"/>
      <c r="J62" s="130"/>
    </row>
    <row r="63" spans="1:60" hidden="1" x14ac:dyDescent="0.35">
      <c r="H63" s="130"/>
      <c r="I63" s="131"/>
      <c r="J63" s="130"/>
    </row>
    <row r="64" spans="1:60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55" zoomScaleNormal="55" zoomScaleSheetLayoutView="55" workbookViewId="0">
      <selection activeCell="I8" sqref="I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149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141.97000000000065</v>
      </c>
      <c r="I6" s="109">
        <v>158.77499999999995</v>
      </c>
      <c r="J6" s="109">
        <v>7.0000000000000007E-2</v>
      </c>
      <c r="K6" s="109">
        <v>28.080000000000002</v>
      </c>
      <c r="L6" s="109">
        <v>0</v>
      </c>
      <c r="M6" s="109">
        <v>0.04</v>
      </c>
      <c r="N6" s="109">
        <v>158.84499999999994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584.95500000000072</v>
      </c>
    </row>
    <row r="7" spans="1:54" ht="38.25" customHeight="1" x14ac:dyDescent="0.35">
      <c r="A7" s="245">
        <v>2</v>
      </c>
      <c r="B7" s="246" t="s">
        <v>79</v>
      </c>
      <c r="C7" s="109">
        <v>497.55499999999995</v>
      </c>
      <c r="D7" s="109">
        <v>0.09</v>
      </c>
      <c r="E7" s="109">
        <v>0.36</v>
      </c>
      <c r="F7" s="109">
        <v>0</v>
      </c>
      <c r="G7" s="109">
        <v>0.19</v>
      </c>
      <c r="H7" s="109">
        <v>497.64499999999992</v>
      </c>
      <c r="I7" s="109">
        <v>123.452</v>
      </c>
      <c r="J7" s="109">
        <v>2.5299999999999998</v>
      </c>
      <c r="K7" s="109">
        <v>5.952</v>
      </c>
      <c r="L7" s="109">
        <v>0</v>
      </c>
      <c r="M7" s="109">
        <v>0</v>
      </c>
      <c r="N7" s="109">
        <v>125.982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845.89699999999993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202.28300000000004</v>
      </c>
      <c r="J8" s="109">
        <v>0.47099999999999997</v>
      </c>
      <c r="K8" s="109">
        <v>5.4209999999999994</v>
      </c>
      <c r="L8" s="109">
        <v>0</v>
      </c>
      <c r="M8" s="109">
        <v>0</v>
      </c>
      <c r="N8" s="109">
        <v>202.75400000000005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1014.3539999999997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142.78400000000008</v>
      </c>
      <c r="J9" s="109">
        <v>0.56000000000000005</v>
      </c>
      <c r="K9" s="109">
        <v>1.31</v>
      </c>
      <c r="L9" s="109">
        <v>0</v>
      </c>
      <c r="M9" s="109">
        <v>0</v>
      </c>
      <c r="N9" s="109">
        <v>143.34400000000008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377.59400000000005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110">
        <v>1293.4850000000001</v>
      </c>
      <c r="D10" s="110">
        <v>0.09</v>
      </c>
      <c r="E10" s="110">
        <v>48.09</v>
      </c>
      <c r="F10" s="110">
        <v>0</v>
      </c>
      <c r="G10" s="110">
        <v>156.99</v>
      </c>
      <c r="H10" s="110">
        <v>1293.5750000000003</v>
      </c>
      <c r="I10" s="110">
        <v>627.2940000000001</v>
      </c>
      <c r="J10" s="110">
        <v>3.6309999999999998</v>
      </c>
      <c r="K10" s="110">
        <v>40.763000000000005</v>
      </c>
      <c r="L10" s="110">
        <v>0</v>
      </c>
      <c r="M10" s="110">
        <v>0.04</v>
      </c>
      <c r="N10" s="110">
        <v>630.92500000000007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2822.8000000000006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122.57300000000002</v>
      </c>
      <c r="J11" s="273">
        <v>0.27</v>
      </c>
      <c r="K11" s="109">
        <v>1.21</v>
      </c>
      <c r="L11" s="109">
        <v>0</v>
      </c>
      <c r="M11" s="109">
        <v>0</v>
      </c>
      <c r="N11" s="109">
        <v>122.84300000000002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2418.2329999999993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150.5140000000001</v>
      </c>
      <c r="J12" s="273">
        <v>0.28000000000000003</v>
      </c>
      <c r="K12" s="109">
        <v>3.2</v>
      </c>
      <c r="L12" s="109">
        <v>0</v>
      </c>
      <c r="M12" s="109">
        <v>0.72</v>
      </c>
      <c r="N12" s="109">
        <v>150.7940000000001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1261.7639999999999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195.34399999999997</v>
      </c>
      <c r="J13" s="274">
        <v>3.07</v>
      </c>
      <c r="K13" s="109">
        <v>4.5600000000000005</v>
      </c>
      <c r="L13" s="109">
        <v>0</v>
      </c>
      <c r="M13" s="109">
        <v>0</v>
      </c>
      <c r="N13" s="109">
        <v>198.41399999999996</v>
      </c>
      <c r="O13" s="271">
        <v>403.09999999999991</v>
      </c>
      <c r="P13" s="109">
        <v>0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2686.0939999999991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468.43100000000004</v>
      </c>
      <c r="J14" s="110">
        <v>3.62</v>
      </c>
      <c r="K14" s="110">
        <v>8.9700000000000006</v>
      </c>
      <c r="L14" s="110">
        <v>0</v>
      </c>
      <c r="M14" s="110">
        <v>0.72</v>
      </c>
      <c r="N14" s="110">
        <v>472.05100000000004</v>
      </c>
      <c r="O14" s="110">
        <v>1132.1999999999998</v>
      </c>
      <c r="P14" s="110">
        <v>0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6366.0909999999985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1756.4719999999993</v>
      </c>
      <c r="D15" s="109">
        <v>2.1</v>
      </c>
      <c r="E15" s="109">
        <v>13.459999999999999</v>
      </c>
      <c r="F15" s="109">
        <v>0</v>
      </c>
      <c r="G15" s="109">
        <v>1.5</v>
      </c>
      <c r="H15" s="109">
        <v>1758.5719999999992</v>
      </c>
      <c r="I15" s="109">
        <v>111.94000000000001</v>
      </c>
      <c r="J15" s="109">
        <v>0.12</v>
      </c>
      <c r="K15" s="109">
        <v>1.04</v>
      </c>
      <c r="L15" s="109">
        <v>0</v>
      </c>
      <c r="M15" s="109">
        <v>0</v>
      </c>
      <c r="N15" s="109">
        <v>112.06000000000002</v>
      </c>
      <c r="O15" s="271">
        <v>132.959</v>
      </c>
      <c r="P15" s="109">
        <v>2.74</v>
      </c>
      <c r="Q15" s="109">
        <v>24.300000000000004</v>
      </c>
      <c r="R15" s="109">
        <v>0</v>
      </c>
      <c r="S15" s="109">
        <v>0</v>
      </c>
      <c r="T15" s="271">
        <v>135.69900000000001</v>
      </c>
      <c r="U15" s="271">
        <v>2006.3309999999992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408.12100000000004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110">
        <v>2665.6909999999984</v>
      </c>
      <c r="D18" s="110">
        <v>2.1</v>
      </c>
      <c r="E18" s="110">
        <v>53.38</v>
      </c>
      <c r="F18" s="110">
        <v>0</v>
      </c>
      <c r="G18" s="110">
        <v>1.5</v>
      </c>
      <c r="H18" s="110">
        <v>2667.7909999999983</v>
      </c>
      <c r="I18" s="110">
        <v>154.697</v>
      </c>
      <c r="J18" s="110">
        <v>0.12</v>
      </c>
      <c r="K18" s="110">
        <v>6.34</v>
      </c>
      <c r="L18" s="110">
        <v>0</v>
      </c>
      <c r="M18" s="110">
        <v>0.99</v>
      </c>
      <c r="N18" s="110">
        <v>154.81700000000001</v>
      </c>
      <c r="O18" s="110">
        <v>780.78800000000001</v>
      </c>
      <c r="P18" s="110">
        <v>2.74</v>
      </c>
      <c r="Q18" s="110">
        <v>139.92000000000002</v>
      </c>
      <c r="R18" s="110">
        <v>0</v>
      </c>
      <c r="S18" s="110">
        <v>70.959999999999994</v>
      </c>
      <c r="T18" s="110">
        <v>783.52800000000002</v>
      </c>
      <c r="U18" s="272">
        <v>3606.1359999999986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0.03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153.33100000000005</v>
      </c>
      <c r="J19" s="109">
        <v>0.27</v>
      </c>
      <c r="K19" s="109">
        <v>1.3</v>
      </c>
      <c r="L19" s="109">
        <v>0</v>
      </c>
      <c r="M19" s="109">
        <v>0</v>
      </c>
      <c r="N19" s="109">
        <v>153.60100000000006</v>
      </c>
      <c r="O19" s="271">
        <v>715.84099999999989</v>
      </c>
      <c r="P19" s="109">
        <v>25.17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1919.0369999999994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50.573000000000022</v>
      </c>
      <c r="J20" s="109">
        <v>0.08</v>
      </c>
      <c r="K20" s="109">
        <v>0.49000000000000005</v>
      </c>
      <c r="L20" s="109">
        <v>0</v>
      </c>
      <c r="M20" s="109">
        <v>0</v>
      </c>
      <c r="N20" s="109">
        <v>50.65300000000002</v>
      </c>
      <c r="O20" s="271">
        <v>288.64999999999998</v>
      </c>
      <c r="P20" s="109">
        <v>22.15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504.14299999999986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686.83999999999992</v>
      </c>
      <c r="P21" s="109">
        <v>22.389999999999997</v>
      </c>
      <c r="Q21" s="109">
        <v>37.72</v>
      </c>
      <c r="R21" s="109">
        <v>0</v>
      </c>
      <c r="S21" s="109">
        <v>0</v>
      </c>
      <c r="T21" s="271">
        <v>709.2299999999999</v>
      </c>
      <c r="U21" s="271">
        <v>752.02999999999975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1112.3819999999998</v>
      </c>
      <c r="D22" s="109">
        <v>2.79</v>
      </c>
      <c r="E22" s="109">
        <v>17.21</v>
      </c>
      <c r="F22" s="109">
        <v>0</v>
      </c>
      <c r="G22" s="109">
        <v>75</v>
      </c>
      <c r="H22" s="109">
        <v>1115.1719999999998</v>
      </c>
      <c r="I22" s="109">
        <v>27.093999999999994</v>
      </c>
      <c r="J22" s="109">
        <v>9.69</v>
      </c>
      <c r="K22" s="109">
        <v>21.49</v>
      </c>
      <c r="L22" s="109">
        <v>0</v>
      </c>
      <c r="M22" s="109">
        <v>0</v>
      </c>
      <c r="N22" s="109">
        <v>36.783999999999992</v>
      </c>
      <c r="O22" s="271">
        <v>390.32499999999999</v>
      </c>
      <c r="P22" s="109">
        <v>7.49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1549.7709999999997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110">
        <v>2306.5369999999989</v>
      </c>
      <c r="D23" s="110">
        <v>2.82</v>
      </c>
      <c r="E23" s="110">
        <v>18.09</v>
      </c>
      <c r="F23" s="110">
        <v>0</v>
      </c>
      <c r="G23" s="110">
        <v>255</v>
      </c>
      <c r="H23" s="110">
        <v>2309.3569999999991</v>
      </c>
      <c r="I23" s="110">
        <v>246.72800000000007</v>
      </c>
      <c r="J23" s="110">
        <v>10.039999999999999</v>
      </c>
      <c r="K23" s="110">
        <v>23.409999999999997</v>
      </c>
      <c r="L23" s="110">
        <v>0</v>
      </c>
      <c r="M23" s="110">
        <v>0</v>
      </c>
      <c r="N23" s="110">
        <v>256.76800000000009</v>
      </c>
      <c r="O23" s="110">
        <v>2081.6559999999995</v>
      </c>
      <c r="P23" s="110">
        <v>77.199999999999989</v>
      </c>
      <c r="Q23" s="110">
        <v>711.63000000000011</v>
      </c>
      <c r="R23" s="110">
        <v>0</v>
      </c>
      <c r="S23" s="110">
        <v>0</v>
      </c>
      <c r="T23" s="110">
        <v>2158.8559999999998</v>
      </c>
      <c r="U23" s="272">
        <v>4724.9809999999989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110">
        <v>11027.552999999996</v>
      </c>
      <c r="D24" s="110">
        <v>5.01</v>
      </c>
      <c r="E24" s="110">
        <v>119.56</v>
      </c>
      <c r="F24" s="110">
        <v>0</v>
      </c>
      <c r="G24" s="110">
        <v>413.49</v>
      </c>
      <c r="H24" s="110">
        <v>11032.562999999996</v>
      </c>
      <c r="I24" s="110">
        <v>1497.15</v>
      </c>
      <c r="J24" s="110">
        <v>17.410999999999998</v>
      </c>
      <c r="K24" s="110">
        <v>79.483000000000004</v>
      </c>
      <c r="L24" s="110">
        <v>0</v>
      </c>
      <c r="M24" s="110">
        <v>1.75</v>
      </c>
      <c r="N24" s="110">
        <v>1514.5610000000001</v>
      </c>
      <c r="O24" s="110">
        <v>4892.9439999999995</v>
      </c>
      <c r="P24" s="110">
        <v>79.939999999999984</v>
      </c>
      <c r="Q24" s="110">
        <v>1018.5200000000001</v>
      </c>
      <c r="R24" s="110">
        <v>0</v>
      </c>
      <c r="S24" s="110">
        <v>70.959999999999994</v>
      </c>
      <c r="T24" s="110">
        <v>4972.884</v>
      </c>
      <c r="U24" s="110">
        <v>17520.007999999998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1194.9619999999993</v>
      </c>
      <c r="D25" s="109">
        <v>2.0299999999999998</v>
      </c>
      <c r="E25" s="109">
        <v>13.349999999999998</v>
      </c>
      <c r="F25" s="109">
        <v>0</v>
      </c>
      <c r="G25" s="109">
        <v>0</v>
      </c>
      <c r="H25" s="109">
        <v>1196.9919999999993</v>
      </c>
      <c r="I25" s="109">
        <v>0.04</v>
      </c>
      <c r="J25" s="109">
        <v>0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0.24</v>
      </c>
      <c r="Q25" s="109">
        <v>36.67</v>
      </c>
      <c r="R25" s="109">
        <v>0</v>
      </c>
      <c r="S25" s="109">
        <v>0.18</v>
      </c>
      <c r="T25" s="271">
        <v>166.05</v>
      </c>
      <c r="U25" s="271">
        <v>1363.0819999999992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10342.566999999992</v>
      </c>
      <c r="D26" s="109">
        <v>12.44</v>
      </c>
      <c r="E26" s="109">
        <v>56.82</v>
      </c>
      <c r="F26" s="109">
        <v>0</v>
      </c>
      <c r="G26" s="109">
        <v>0</v>
      </c>
      <c r="H26" s="109">
        <v>10355.006999999992</v>
      </c>
      <c r="I26" s="109">
        <v>393.78499999999997</v>
      </c>
      <c r="J26" s="109">
        <v>0.74</v>
      </c>
      <c r="K26" s="109">
        <v>9.49</v>
      </c>
      <c r="L26" s="109">
        <v>0</v>
      </c>
      <c r="M26" s="109">
        <v>0</v>
      </c>
      <c r="N26" s="109">
        <v>394.52499999999998</v>
      </c>
      <c r="O26" s="271">
        <v>33.660000000000011</v>
      </c>
      <c r="P26" s="109">
        <v>1.59</v>
      </c>
      <c r="Q26" s="109">
        <v>5.1100000000000003</v>
      </c>
      <c r="R26" s="109">
        <v>0</v>
      </c>
      <c r="S26" s="109">
        <v>45.21</v>
      </c>
      <c r="T26" s="271">
        <v>35.250000000000014</v>
      </c>
      <c r="U26" s="271">
        <v>10784.781999999992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v>11537.528999999991</v>
      </c>
      <c r="D27" s="110">
        <v>14.469999999999999</v>
      </c>
      <c r="E27" s="110">
        <v>70.17</v>
      </c>
      <c r="F27" s="110">
        <v>0</v>
      </c>
      <c r="G27" s="110">
        <v>0</v>
      </c>
      <c r="H27" s="110">
        <v>11551.998999999993</v>
      </c>
      <c r="I27" s="110">
        <v>393.82499999999999</v>
      </c>
      <c r="J27" s="110">
        <v>0.74</v>
      </c>
      <c r="K27" s="110">
        <v>9.5299999999999994</v>
      </c>
      <c r="L27" s="110">
        <v>0</v>
      </c>
      <c r="M27" s="110">
        <v>0</v>
      </c>
      <c r="N27" s="110">
        <v>394.565</v>
      </c>
      <c r="O27" s="110">
        <v>199.47000000000003</v>
      </c>
      <c r="P27" s="110">
        <v>1.83</v>
      </c>
      <c r="Q27" s="110">
        <v>41.78</v>
      </c>
      <c r="R27" s="110">
        <v>0</v>
      </c>
      <c r="S27" s="110">
        <v>45.39</v>
      </c>
      <c r="T27" s="110">
        <v>201.3</v>
      </c>
      <c r="U27" s="272">
        <v>12147.86399999999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4438.9530000000013</v>
      </c>
      <c r="D28" s="109">
        <v>6.55</v>
      </c>
      <c r="E28" s="109">
        <v>43.89</v>
      </c>
      <c r="F28" s="109">
        <v>0</v>
      </c>
      <c r="G28" s="109">
        <v>0</v>
      </c>
      <c r="H28" s="109">
        <v>4445.5030000000015</v>
      </c>
      <c r="I28" s="109">
        <v>127.72</v>
      </c>
      <c r="J28" s="109">
        <v>28.49</v>
      </c>
      <c r="K28" s="109">
        <v>84.52</v>
      </c>
      <c r="L28" s="109">
        <v>0</v>
      </c>
      <c r="M28" s="109">
        <v>0</v>
      </c>
      <c r="N28" s="109">
        <v>156.21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4739.7930000000015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6209.8840000000018</v>
      </c>
      <c r="D29" s="109">
        <v>38.39</v>
      </c>
      <c r="E29" s="109">
        <v>72.930000000000007</v>
      </c>
      <c r="F29" s="109">
        <v>0</v>
      </c>
      <c r="G29" s="109">
        <v>0</v>
      </c>
      <c r="H29" s="109">
        <v>6248.2740000000022</v>
      </c>
      <c r="I29" s="109">
        <v>37</v>
      </c>
      <c r="J29" s="109">
        <v>23.45</v>
      </c>
      <c r="K29" s="109">
        <v>60.45</v>
      </c>
      <c r="L29" s="109">
        <v>0</v>
      </c>
      <c r="M29" s="109">
        <v>0</v>
      </c>
      <c r="N29" s="109">
        <v>60.45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6308.9440000000022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3090.117999999999</v>
      </c>
      <c r="D30" s="109">
        <v>1.98</v>
      </c>
      <c r="E30" s="109">
        <v>21.415000000000003</v>
      </c>
      <c r="F30" s="109">
        <v>0</v>
      </c>
      <c r="G30" s="109">
        <v>3.38</v>
      </c>
      <c r="H30" s="109">
        <v>3092.097999999999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3270.7579999999989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4379.74</v>
      </c>
      <c r="D31" s="109">
        <v>2.2200000000000002</v>
      </c>
      <c r="E31" s="109">
        <v>13.28</v>
      </c>
      <c r="F31" s="109">
        <v>0</v>
      </c>
      <c r="G31" s="109">
        <v>0</v>
      </c>
      <c r="H31" s="109">
        <v>4381.96</v>
      </c>
      <c r="I31" s="109">
        <v>174.32</v>
      </c>
      <c r="J31" s="109">
        <v>23.36</v>
      </c>
      <c r="K31" s="109">
        <v>63.84</v>
      </c>
      <c r="L31" s="109">
        <v>0</v>
      </c>
      <c r="M31" s="109">
        <v>0</v>
      </c>
      <c r="N31" s="109">
        <v>197.68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4823.29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v>18118.695</v>
      </c>
      <c r="D32" s="110">
        <v>49.139999999999993</v>
      </c>
      <c r="E32" s="110">
        <v>151.51499999999999</v>
      </c>
      <c r="F32" s="110">
        <v>0</v>
      </c>
      <c r="G32" s="110">
        <v>3.38</v>
      </c>
      <c r="H32" s="110">
        <v>18167.835000000003</v>
      </c>
      <c r="I32" s="110">
        <v>389.22</v>
      </c>
      <c r="J32" s="110">
        <v>75.3</v>
      </c>
      <c r="K32" s="110">
        <v>255.83000000000004</v>
      </c>
      <c r="L32" s="110">
        <v>0</v>
      </c>
      <c r="M32" s="110">
        <v>0</v>
      </c>
      <c r="N32" s="110">
        <v>464.52000000000004</v>
      </c>
      <c r="O32" s="110">
        <v>510.42999999999995</v>
      </c>
      <c r="P32" s="110">
        <v>0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19142.785000000003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5904.7400000000016</v>
      </c>
      <c r="D33" s="109">
        <v>7.22</v>
      </c>
      <c r="E33" s="109">
        <v>45.849999999999994</v>
      </c>
      <c r="F33" s="109">
        <v>0</v>
      </c>
      <c r="G33" s="109">
        <v>0</v>
      </c>
      <c r="H33" s="109">
        <v>5911.9600000000019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5952.6600000000017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4674.9550000000008</v>
      </c>
      <c r="D34" s="109">
        <v>12.93</v>
      </c>
      <c r="E34" s="109">
        <v>62.98</v>
      </c>
      <c r="F34" s="109">
        <v>0</v>
      </c>
      <c r="G34" s="109">
        <v>0</v>
      </c>
      <c r="H34" s="109">
        <v>4687.8850000000011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4704.4150000000018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36.19</v>
      </c>
      <c r="P35" s="109">
        <v>36.200000000000003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7012.0599999999986</v>
      </c>
      <c r="D36" s="109">
        <v>1.02</v>
      </c>
      <c r="E36" s="109">
        <v>5.48</v>
      </c>
      <c r="F36" s="109">
        <v>0</v>
      </c>
      <c r="G36" s="109">
        <v>0</v>
      </c>
      <c r="H36" s="109">
        <v>7013.079999999999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7016.1799999999994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v>36959.875000000007</v>
      </c>
      <c r="D37" s="110">
        <v>21.169999999999998</v>
      </c>
      <c r="E37" s="110">
        <v>115.55999999999999</v>
      </c>
      <c r="F37" s="110">
        <v>0</v>
      </c>
      <c r="G37" s="110">
        <v>0</v>
      </c>
      <c r="H37" s="110">
        <v>36981.045000000006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94.419999999999987</v>
      </c>
      <c r="P37" s="110">
        <v>36.200000000000003</v>
      </c>
      <c r="Q37" s="110">
        <v>111.09</v>
      </c>
      <c r="R37" s="110">
        <v>0</v>
      </c>
      <c r="S37" s="110">
        <v>0</v>
      </c>
      <c r="T37" s="110">
        <v>130.62</v>
      </c>
      <c r="U37" s="110">
        <v>37122.265000000007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v>66616.099000000002</v>
      </c>
      <c r="D38" s="110">
        <v>84.779999999999987</v>
      </c>
      <c r="E38" s="110">
        <v>337.24499999999995</v>
      </c>
      <c r="F38" s="110">
        <v>0</v>
      </c>
      <c r="G38" s="110">
        <v>3.38</v>
      </c>
      <c r="H38" s="110">
        <v>66700.879000000001</v>
      </c>
      <c r="I38" s="110">
        <v>793.64499999999998</v>
      </c>
      <c r="J38" s="110">
        <v>76.039999999999992</v>
      </c>
      <c r="K38" s="110">
        <v>267.36</v>
      </c>
      <c r="L38" s="110">
        <v>0</v>
      </c>
      <c r="M38" s="110">
        <v>0</v>
      </c>
      <c r="N38" s="110">
        <v>869.68500000000006</v>
      </c>
      <c r="O38" s="110">
        <v>804.31999999999994</v>
      </c>
      <c r="P38" s="110">
        <v>38.03</v>
      </c>
      <c r="Q38" s="110">
        <v>152.88</v>
      </c>
      <c r="R38" s="110">
        <v>0</v>
      </c>
      <c r="S38" s="110">
        <v>72.8</v>
      </c>
      <c r="T38" s="110">
        <v>842.34999999999991</v>
      </c>
      <c r="U38" s="110">
        <v>68412.914000000004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13854.138000000003</v>
      </c>
      <c r="D39" s="109">
        <v>8.18</v>
      </c>
      <c r="E39" s="109">
        <v>77.22999999999999</v>
      </c>
      <c r="F39" s="109">
        <v>0</v>
      </c>
      <c r="G39" s="109">
        <v>0</v>
      </c>
      <c r="H39" s="109">
        <v>13862.318000000003</v>
      </c>
      <c r="I39" s="109">
        <v>0</v>
      </c>
      <c r="J39" s="109">
        <v>37.799999999999997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13900.118000000002</v>
      </c>
    </row>
    <row r="40" spans="1:132" ht="38.25" customHeight="1" x14ac:dyDescent="0.35">
      <c r="A40" s="246">
        <v>26</v>
      </c>
      <c r="B40" s="246" t="s">
        <v>110</v>
      </c>
      <c r="C40" s="109">
        <v>10401.025999999993</v>
      </c>
      <c r="D40" s="109">
        <v>84.789999999999992</v>
      </c>
      <c r="E40" s="109">
        <v>376.1</v>
      </c>
      <c r="F40" s="109">
        <v>0</v>
      </c>
      <c r="G40" s="109">
        <v>0</v>
      </c>
      <c r="H40" s="109">
        <v>10485.815999999993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10485.815999999993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23908.353999999999</v>
      </c>
      <c r="D41" s="109">
        <v>2.5750000000000002</v>
      </c>
      <c r="E41" s="109">
        <v>37.015000000000001</v>
      </c>
      <c r="F41" s="109">
        <v>0</v>
      </c>
      <c r="G41" s="109">
        <v>0</v>
      </c>
      <c r="H41" s="109">
        <v>23910.929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23910.929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2320.4230000000002</v>
      </c>
      <c r="D42" s="109">
        <v>8.6</v>
      </c>
      <c r="E42" s="109">
        <v>42.56</v>
      </c>
      <c r="F42" s="109">
        <v>0</v>
      </c>
      <c r="G42" s="109">
        <v>0</v>
      </c>
      <c r="H42" s="109">
        <v>2329.0230000000001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2329.0230000000001</v>
      </c>
    </row>
    <row r="43" spans="1:132" s="111" customFormat="1" ht="38.25" customHeight="1" x14ac:dyDescent="0.4">
      <c r="A43" s="336" t="s">
        <v>109</v>
      </c>
      <c r="B43" s="336"/>
      <c r="C43" s="110">
        <v>50483.940999999999</v>
      </c>
      <c r="D43" s="110">
        <v>104.145</v>
      </c>
      <c r="E43" s="110">
        <v>532.90500000000009</v>
      </c>
      <c r="F43" s="110">
        <v>0</v>
      </c>
      <c r="G43" s="110">
        <v>0</v>
      </c>
      <c r="H43" s="110">
        <v>50588.085999999996</v>
      </c>
      <c r="I43" s="110">
        <v>0</v>
      </c>
      <c r="J43" s="110">
        <v>37.799999999999997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50625.885999999999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14079.979999999998</v>
      </c>
      <c r="D44" s="109">
        <v>0.64500000000000002</v>
      </c>
      <c r="E44" s="109">
        <v>126.57499999999999</v>
      </c>
      <c r="F44" s="109">
        <v>0</v>
      </c>
      <c r="G44" s="109">
        <v>0</v>
      </c>
      <c r="H44" s="109">
        <v>14080.624999999998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94.390000000000015</v>
      </c>
      <c r="P44" s="109">
        <v>3.53</v>
      </c>
      <c r="Q44" s="109">
        <v>67.75</v>
      </c>
      <c r="R44" s="109">
        <v>0</v>
      </c>
      <c r="S44" s="109">
        <v>0</v>
      </c>
      <c r="T44" s="271">
        <v>97.920000000000016</v>
      </c>
      <c r="U44" s="271">
        <v>14185.184999999998</v>
      </c>
    </row>
    <row r="45" spans="1:132" ht="38.25" customHeight="1" x14ac:dyDescent="0.35">
      <c r="A45" s="246">
        <v>30</v>
      </c>
      <c r="B45" s="246" t="s">
        <v>114</v>
      </c>
      <c r="C45" s="109">
        <v>7297.6299999999992</v>
      </c>
      <c r="D45" s="109">
        <v>3.915</v>
      </c>
      <c r="E45" s="109">
        <v>36.185000000000002</v>
      </c>
      <c r="F45" s="109">
        <v>0</v>
      </c>
      <c r="G45" s="109">
        <v>0</v>
      </c>
      <c r="H45" s="109">
        <v>7301.5449999999992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7309.1349999999993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0.1</v>
      </c>
      <c r="E47" s="109">
        <v>9.74</v>
      </c>
      <c r="F47" s="109">
        <v>0</v>
      </c>
      <c r="G47" s="109">
        <v>0</v>
      </c>
      <c r="H47" s="109">
        <v>11099.932000000008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11130.462000000009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110">
        <v>44780.76200000001</v>
      </c>
      <c r="D48" s="110">
        <v>4.66</v>
      </c>
      <c r="E48" s="110">
        <v>182.55999999999997</v>
      </c>
      <c r="F48" s="110">
        <v>0</v>
      </c>
      <c r="G48" s="110">
        <v>0</v>
      </c>
      <c r="H48" s="110">
        <v>44785.422000000006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218.69000000000003</v>
      </c>
      <c r="P48" s="110">
        <v>3.53</v>
      </c>
      <c r="Q48" s="110">
        <v>68.28</v>
      </c>
      <c r="R48" s="110">
        <v>0</v>
      </c>
      <c r="S48" s="110">
        <v>0.41000000000000003</v>
      </c>
      <c r="T48" s="110">
        <v>222.22000000000003</v>
      </c>
      <c r="U48" s="110">
        <v>45015.582000000002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110">
        <v>95264.703000000009</v>
      </c>
      <c r="D49" s="110">
        <v>108.80499999999999</v>
      </c>
      <c r="E49" s="110">
        <v>715.46500000000003</v>
      </c>
      <c r="F49" s="110">
        <v>0</v>
      </c>
      <c r="G49" s="110">
        <v>0</v>
      </c>
      <c r="H49" s="110">
        <v>95373.508000000002</v>
      </c>
      <c r="I49" s="110">
        <v>7.94</v>
      </c>
      <c r="J49" s="110">
        <v>37.799999999999997</v>
      </c>
      <c r="K49" s="110">
        <v>37.809999999999995</v>
      </c>
      <c r="L49" s="110">
        <v>0</v>
      </c>
      <c r="M49" s="110">
        <v>0</v>
      </c>
      <c r="N49" s="110">
        <v>45.739999999999995</v>
      </c>
      <c r="O49" s="110">
        <v>218.69000000000003</v>
      </c>
      <c r="P49" s="110">
        <v>3.53</v>
      </c>
      <c r="Q49" s="110">
        <v>68.28</v>
      </c>
      <c r="R49" s="110">
        <v>0</v>
      </c>
      <c r="S49" s="110">
        <v>0.41000000000000003</v>
      </c>
      <c r="T49" s="110">
        <v>222.22000000000003</v>
      </c>
      <c r="U49" s="110">
        <v>95641.467999999993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110">
        <v>172908.35500000001</v>
      </c>
      <c r="D50" s="110">
        <v>198.59499999999997</v>
      </c>
      <c r="E50" s="110">
        <v>1172.27</v>
      </c>
      <c r="F50" s="110">
        <v>0</v>
      </c>
      <c r="G50" s="110">
        <v>416.87</v>
      </c>
      <c r="H50" s="110">
        <v>173106.94999999998</v>
      </c>
      <c r="I50" s="110">
        <v>2298.7350000000001</v>
      </c>
      <c r="J50" s="110">
        <v>131.25099999999998</v>
      </c>
      <c r="K50" s="110">
        <v>384.65300000000002</v>
      </c>
      <c r="L50" s="110">
        <v>0</v>
      </c>
      <c r="M50" s="110">
        <v>1.75</v>
      </c>
      <c r="N50" s="110">
        <v>2429.9860000000003</v>
      </c>
      <c r="O50" s="110">
        <v>5915.9539999999997</v>
      </c>
      <c r="P50" s="110">
        <v>121.49999999999999</v>
      </c>
      <c r="Q50" s="110">
        <v>1239.6800000000003</v>
      </c>
      <c r="R50" s="110">
        <v>0</v>
      </c>
      <c r="S50" s="110">
        <v>144.16999999999999</v>
      </c>
      <c r="T50" s="110">
        <v>6037.4539999999997</v>
      </c>
      <c r="U50" s="110">
        <v>181574.38999999998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58"/>
      <c r="C52" s="301" t="s">
        <v>54</v>
      </c>
      <c r="D52" s="301"/>
      <c r="E52" s="301"/>
      <c r="F52" s="301"/>
      <c r="G52" s="301"/>
      <c r="H52" s="118"/>
      <c r="I52" s="258"/>
      <c r="J52" s="258">
        <f>D50+J50+P50-F50-L50-R50</f>
        <v>451.34599999999995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58"/>
      <c r="C53" s="301" t="s">
        <v>55</v>
      </c>
      <c r="D53" s="301"/>
      <c r="E53" s="301"/>
      <c r="F53" s="301"/>
      <c r="G53" s="301"/>
      <c r="H53" s="119"/>
      <c r="I53" s="258"/>
      <c r="J53" s="258">
        <f>E50+K50+Q50-G50-M50-S50</f>
        <v>2233.8130000000001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58">
        <f>H50+N50+T50</f>
        <v>181574.38999999998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60"/>
      <c r="Q57" s="325" t="s">
        <v>58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25" t="s">
        <v>59</v>
      </c>
      <c r="R58" s="325"/>
      <c r="S58" s="325"/>
      <c r="T58" s="325"/>
      <c r="U58" s="32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75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39.5</v>
      </c>
      <c r="G6" s="109">
        <v>66.8</v>
      </c>
      <c r="H6" s="109">
        <v>102.47000000000065</v>
      </c>
      <c r="I6" s="109">
        <v>158.84499999999994</v>
      </c>
      <c r="J6" s="109">
        <v>9.83</v>
      </c>
      <c r="K6" s="109">
        <v>37.910000000000004</v>
      </c>
      <c r="L6" s="109">
        <v>0</v>
      </c>
      <c r="M6" s="109">
        <v>0.04</v>
      </c>
      <c r="N6" s="109">
        <v>168.67499999999995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555.28500000000076</v>
      </c>
    </row>
    <row r="7" spans="1:54" ht="38.25" customHeight="1" x14ac:dyDescent="0.35">
      <c r="A7" s="245">
        <v>2</v>
      </c>
      <c r="B7" s="246" t="s">
        <v>79</v>
      </c>
      <c r="C7" s="109">
        <v>497.64499999999992</v>
      </c>
      <c r="D7" s="109">
        <v>0.03</v>
      </c>
      <c r="E7" s="109">
        <v>0.39</v>
      </c>
      <c r="F7" s="109">
        <v>0</v>
      </c>
      <c r="G7" s="109">
        <v>0.19</v>
      </c>
      <c r="H7" s="109">
        <v>497.6749999999999</v>
      </c>
      <c r="I7" s="109">
        <v>125.982</v>
      </c>
      <c r="J7" s="109">
        <v>2.2400000000000002</v>
      </c>
      <c r="K7" s="109">
        <v>8.1920000000000002</v>
      </c>
      <c r="L7" s="109">
        <v>0</v>
      </c>
      <c r="M7" s="109">
        <v>0</v>
      </c>
      <c r="N7" s="109">
        <v>128.22200000000001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848.16699999999992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202.75400000000005</v>
      </c>
      <c r="J8" s="109">
        <v>1.0349999999999999</v>
      </c>
      <c r="K8" s="109">
        <v>6.4559999999999995</v>
      </c>
      <c r="L8" s="109">
        <v>0</v>
      </c>
      <c r="M8" s="109">
        <v>0</v>
      </c>
      <c r="N8" s="109">
        <v>203.78900000000004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1015.3889999999998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143.34400000000008</v>
      </c>
      <c r="J9" s="109">
        <v>0.111</v>
      </c>
      <c r="K9" s="109">
        <v>1.421</v>
      </c>
      <c r="L9" s="109">
        <v>0</v>
      </c>
      <c r="M9" s="109">
        <v>0</v>
      </c>
      <c r="N9" s="109">
        <v>143.45500000000007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377.70500000000004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110">
        <v>1293.5750000000003</v>
      </c>
      <c r="D10" s="110">
        <v>0.03</v>
      </c>
      <c r="E10" s="110">
        <v>48.12</v>
      </c>
      <c r="F10" s="110">
        <v>39.5</v>
      </c>
      <c r="G10" s="110">
        <v>156.99</v>
      </c>
      <c r="H10" s="110">
        <v>1254.1050000000002</v>
      </c>
      <c r="I10" s="110">
        <v>630.92500000000007</v>
      </c>
      <c r="J10" s="110">
        <v>13.216000000000001</v>
      </c>
      <c r="K10" s="110">
        <v>53.979000000000006</v>
      </c>
      <c r="L10" s="110">
        <v>0</v>
      </c>
      <c r="M10" s="110">
        <v>0.04</v>
      </c>
      <c r="N10" s="110">
        <v>644.14100000000008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2796.5460000000003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122.84300000000002</v>
      </c>
      <c r="J11" s="273">
        <v>0.24</v>
      </c>
      <c r="K11" s="109">
        <v>1.45</v>
      </c>
      <c r="L11" s="109">
        <v>0.4</v>
      </c>
      <c r="M11" s="109">
        <v>0.4</v>
      </c>
      <c r="N11" s="109">
        <v>122.68300000000001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2418.072999999999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150.7940000000001</v>
      </c>
      <c r="J12" s="273">
        <v>0.71</v>
      </c>
      <c r="K12" s="109">
        <v>3.91</v>
      </c>
      <c r="L12" s="109">
        <v>0</v>
      </c>
      <c r="M12" s="109">
        <v>0.72</v>
      </c>
      <c r="N12" s="109">
        <v>151.5040000000001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1262.4739999999999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198.41399999999996</v>
      </c>
      <c r="J13" s="274">
        <v>1.27</v>
      </c>
      <c r="K13" s="109">
        <v>5.83</v>
      </c>
      <c r="L13" s="109">
        <v>0</v>
      </c>
      <c r="M13" s="109">
        <v>0</v>
      </c>
      <c r="N13" s="109">
        <v>199.68399999999997</v>
      </c>
      <c r="O13" s="271">
        <v>403.09999999999991</v>
      </c>
      <c r="P13" s="109">
        <v>0.1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2687.463999999999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472.05100000000004</v>
      </c>
      <c r="J14" s="110">
        <v>2.2199999999999998</v>
      </c>
      <c r="K14" s="110">
        <v>11.190000000000001</v>
      </c>
      <c r="L14" s="110">
        <v>0.4</v>
      </c>
      <c r="M14" s="110">
        <v>1.1200000000000001</v>
      </c>
      <c r="N14" s="110">
        <v>473.87100000000009</v>
      </c>
      <c r="O14" s="110">
        <v>1132.1999999999998</v>
      </c>
      <c r="P14" s="110">
        <v>0.1</v>
      </c>
      <c r="Q14" s="110">
        <v>114.69999999999999</v>
      </c>
      <c r="R14" s="110">
        <v>0</v>
      </c>
      <c r="S14" s="110">
        <v>0</v>
      </c>
      <c r="T14" s="110">
        <v>1132.3</v>
      </c>
      <c r="U14" s="272">
        <v>6368.0109999999986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1758.5719999999992</v>
      </c>
      <c r="D15" s="109">
        <v>1.8</v>
      </c>
      <c r="E15" s="109">
        <v>15.26</v>
      </c>
      <c r="F15" s="109">
        <v>441.44</v>
      </c>
      <c r="G15" s="109">
        <v>1.5</v>
      </c>
      <c r="H15" s="109">
        <v>1318.9319999999991</v>
      </c>
      <c r="I15" s="109">
        <v>112.06000000000002</v>
      </c>
      <c r="J15" s="109">
        <v>0.12</v>
      </c>
      <c r="K15" s="109">
        <v>1.1600000000000001</v>
      </c>
      <c r="L15" s="109">
        <v>0</v>
      </c>
      <c r="M15" s="109">
        <v>0</v>
      </c>
      <c r="N15" s="109">
        <v>112.18000000000002</v>
      </c>
      <c r="O15" s="271">
        <v>135.69900000000001</v>
      </c>
      <c r="P15" s="109">
        <v>287.17</v>
      </c>
      <c r="Q15" s="109">
        <v>311.47000000000003</v>
      </c>
      <c r="R15" s="109">
        <v>0</v>
      </c>
      <c r="S15" s="109">
        <v>0</v>
      </c>
      <c r="T15" s="271">
        <v>422.86900000000003</v>
      </c>
      <c r="U15" s="271">
        <v>1853.9809999999993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2.65</v>
      </c>
      <c r="K16" s="109">
        <v>7.1199999999999992</v>
      </c>
      <c r="L16" s="109">
        <v>0</v>
      </c>
      <c r="M16" s="109">
        <v>0.99</v>
      </c>
      <c r="N16" s="109">
        <v>28.206999999999994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759.08199999999988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0.3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110">
        <v>2667.7909999999983</v>
      </c>
      <c r="D18" s="110">
        <v>1.8</v>
      </c>
      <c r="E18" s="110">
        <v>55.18</v>
      </c>
      <c r="F18" s="110">
        <v>441.44</v>
      </c>
      <c r="G18" s="110">
        <v>1.5</v>
      </c>
      <c r="H18" s="110">
        <v>2228.150999999998</v>
      </c>
      <c r="I18" s="110">
        <v>154.81700000000001</v>
      </c>
      <c r="J18" s="110">
        <v>2.77</v>
      </c>
      <c r="K18" s="110">
        <v>9.11</v>
      </c>
      <c r="L18" s="110">
        <v>0.3</v>
      </c>
      <c r="M18" s="110">
        <v>1.29</v>
      </c>
      <c r="N18" s="110">
        <v>157.28699999999998</v>
      </c>
      <c r="O18" s="110">
        <v>866.928</v>
      </c>
      <c r="P18" s="110">
        <v>287.17</v>
      </c>
      <c r="Q18" s="110">
        <v>427.09000000000003</v>
      </c>
      <c r="R18" s="110">
        <v>0</v>
      </c>
      <c r="S18" s="110">
        <v>70.959999999999994</v>
      </c>
      <c r="T18" s="110">
        <v>1154.0980000000002</v>
      </c>
      <c r="U18" s="272">
        <v>3539.5359999999982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153.60100000000006</v>
      </c>
      <c r="J19" s="109">
        <v>0.77</v>
      </c>
      <c r="K19" s="109">
        <v>2.0700000000000003</v>
      </c>
      <c r="L19" s="109">
        <v>0</v>
      </c>
      <c r="M19" s="109">
        <v>0</v>
      </c>
      <c r="N19" s="109">
        <v>154.37100000000007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1919.8069999999993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50.65300000000002</v>
      </c>
      <c r="J20" s="109">
        <v>0.08</v>
      </c>
      <c r="K20" s="109">
        <v>0.57000000000000006</v>
      </c>
      <c r="L20" s="109">
        <v>0</v>
      </c>
      <c r="M20" s="109">
        <v>0</v>
      </c>
      <c r="N20" s="109">
        <v>50.733000000000018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504.22299999999984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709.2299999999999</v>
      </c>
      <c r="P21" s="109">
        <v>66.38000000000001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1115.1719999999998</v>
      </c>
      <c r="D22" s="109">
        <v>2.76</v>
      </c>
      <c r="E22" s="109">
        <v>19.97</v>
      </c>
      <c r="F22" s="109">
        <v>0</v>
      </c>
      <c r="G22" s="109">
        <v>75</v>
      </c>
      <c r="H22" s="109">
        <v>1117.9319999999998</v>
      </c>
      <c r="I22" s="109">
        <v>36.783999999999992</v>
      </c>
      <c r="J22" s="109">
        <v>0.63</v>
      </c>
      <c r="K22" s="109">
        <v>22.119999999999997</v>
      </c>
      <c r="L22" s="109">
        <v>0</v>
      </c>
      <c r="M22" s="109">
        <v>0</v>
      </c>
      <c r="N22" s="109">
        <v>37.413999999999994</v>
      </c>
      <c r="O22" s="271">
        <v>397.815</v>
      </c>
      <c r="P22" s="109">
        <v>0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1553.1609999999998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110">
        <v>2309.3569999999991</v>
      </c>
      <c r="D23" s="110">
        <v>2.76</v>
      </c>
      <c r="E23" s="110">
        <v>20.849999999999998</v>
      </c>
      <c r="F23" s="110">
        <v>0</v>
      </c>
      <c r="G23" s="110">
        <v>255</v>
      </c>
      <c r="H23" s="110">
        <v>2312.1169999999988</v>
      </c>
      <c r="I23" s="110">
        <v>256.76800000000009</v>
      </c>
      <c r="J23" s="110">
        <v>1.48</v>
      </c>
      <c r="K23" s="110">
        <v>24.889999999999997</v>
      </c>
      <c r="L23" s="110">
        <v>0</v>
      </c>
      <c r="M23" s="110">
        <v>0</v>
      </c>
      <c r="N23" s="110">
        <v>258.2480000000001</v>
      </c>
      <c r="O23" s="110">
        <v>2158.8559999999998</v>
      </c>
      <c r="P23" s="110">
        <v>66.38000000000001</v>
      </c>
      <c r="Q23" s="110">
        <v>778.01</v>
      </c>
      <c r="R23" s="110">
        <v>0</v>
      </c>
      <c r="S23" s="110">
        <v>0</v>
      </c>
      <c r="T23" s="110">
        <v>2225.2359999999994</v>
      </c>
      <c r="U23" s="272">
        <v>4795.6009999999987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110">
        <v>11032.562999999996</v>
      </c>
      <c r="D24" s="110">
        <v>4.59</v>
      </c>
      <c r="E24" s="110">
        <v>124.15</v>
      </c>
      <c r="F24" s="110">
        <v>480.94</v>
      </c>
      <c r="G24" s="110">
        <v>413.49</v>
      </c>
      <c r="H24" s="110">
        <v>10556.212999999994</v>
      </c>
      <c r="I24" s="110">
        <v>1514.5610000000001</v>
      </c>
      <c r="J24" s="110">
        <v>19.686</v>
      </c>
      <c r="K24" s="110">
        <v>99.169000000000011</v>
      </c>
      <c r="L24" s="110">
        <v>0.7</v>
      </c>
      <c r="M24" s="110">
        <v>2.4500000000000002</v>
      </c>
      <c r="N24" s="110">
        <v>1533.5470000000003</v>
      </c>
      <c r="O24" s="110">
        <v>5056.2839999999997</v>
      </c>
      <c r="P24" s="110">
        <v>353.65000000000003</v>
      </c>
      <c r="Q24" s="110">
        <v>1372.1699999999998</v>
      </c>
      <c r="R24" s="110">
        <v>0</v>
      </c>
      <c r="S24" s="110">
        <v>70.959999999999994</v>
      </c>
      <c r="T24" s="110">
        <v>5409.9340000000002</v>
      </c>
      <c r="U24" s="110">
        <v>17499.693999999996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1196.9919999999993</v>
      </c>
      <c r="D25" s="109">
        <v>2.44</v>
      </c>
      <c r="E25" s="109">
        <v>15.789999999999997</v>
      </c>
      <c r="F25" s="109">
        <v>0</v>
      </c>
      <c r="G25" s="109">
        <v>0</v>
      </c>
      <c r="H25" s="109">
        <v>1199.4319999999993</v>
      </c>
      <c r="I25" s="109">
        <v>0.04</v>
      </c>
      <c r="J25" s="109">
        <v>0.04</v>
      </c>
      <c r="K25" s="109">
        <v>0.08</v>
      </c>
      <c r="L25" s="109">
        <v>0</v>
      </c>
      <c r="M25" s="109">
        <v>0</v>
      </c>
      <c r="N25" s="109">
        <v>0.08</v>
      </c>
      <c r="O25" s="271">
        <v>166.05</v>
      </c>
      <c r="P25" s="109">
        <v>0.24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1365.8019999999992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10355.006999999992</v>
      </c>
      <c r="D26" s="109">
        <v>11.82</v>
      </c>
      <c r="E26" s="109">
        <v>68.64</v>
      </c>
      <c r="F26" s="109">
        <v>0</v>
      </c>
      <c r="G26" s="109">
        <v>0</v>
      </c>
      <c r="H26" s="109">
        <v>10366.826999999992</v>
      </c>
      <c r="I26" s="109">
        <v>394.52499999999998</v>
      </c>
      <c r="J26" s="109">
        <v>1.17</v>
      </c>
      <c r="K26" s="109">
        <v>10.66</v>
      </c>
      <c r="L26" s="109">
        <v>0</v>
      </c>
      <c r="M26" s="109">
        <v>0</v>
      </c>
      <c r="N26" s="109">
        <v>395.69499999999999</v>
      </c>
      <c r="O26" s="271">
        <v>35.250000000000014</v>
      </c>
      <c r="P26" s="109">
        <v>0.73</v>
      </c>
      <c r="Q26" s="109">
        <v>5.84</v>
      </c>
      <c r="R26" s="109">
        <v>0</v>
      </c>
      <c r="S26" s="109">
        <v>45.21</v>
      </c>
      <c r="T26" s="271">
        <v>35.980000000000011</v>
      </c>
      <c r="U26" s="271">
        <v>10798.501999999991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v>11551.998999999993</v>
      </c>
      <c r="D27" s="110">
        <v>14.26</v>
      </c>
      <c r="E27" s="110">
        <v>84.429999999999993</v>
      </c>
      <c r="F27" s="110">
        <v>0</v>
      </c>
      <c r="G27" s="110">
        <v>0</v>
      </c>
      <c r="H27" s="110">
        <v>11566.258999999991</v>
      </c>
      <c r="I27" s="110">
        <v>394.565</v>
      </c>
      <c r="J27" s="110">
        <v>1.21</v>
      </c>
      <c r="K27" s="110">
        <v>10.74</v>
      </c>
      <c r="L27" s="110">
        <v>0</v>
      </c>
      <c r="M27" s="110">
        <v>0</v>
      </c>
      <c r="N27" s="110">
        <v>395.77499999999998</v>
      </c>
      <c r="O27" s="110">
        <v>201.3</v>
      </c>
      <c r="P27" s="110">
        <v>0.97</v>
      </c>
      <c r="Q27" s="110">
        <v>42.75</v>
      </c>
      <c r="R27" s="110">
        <v>0</v>
      </c>
      <c r="S27" s="110">
        <v>45.39</v>
      </c>
      <c r="T27" s="110">
        <v>202.27000000000004</v>
      </c>
      <c r="U27" s="272">
        <v>12164.303999999991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4445.5030000000015</v>
      </c>
      <c r="D28" s="109">
        <v>6.89</v>
      </c>
      <c r="E28" s="109">
        <v>50.78</v>
      </c>
      <c r="F28" s="109">
        <v>0</v>
      </c>
      <c r="G28" s="109">
        <v>0</v>
      </c>
      <c r="H28" s="109">
        <v>4452.3930000000018</v>
      </c>
      <c r="I28" s="109">
        <v>156.21</v>
      </c>
      <c r="J28" s="109">
        <v>28.49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4775.1730000000016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6248.2740000000022</v>
      </c>
      <c r="D29" s="109">
        <v>157.65</v>
      </c>
      <c r="E29" s="109">
        <v>230.58</v>
      </c>
      <c r="F29" s="109">
        <v>0</v>
      </c>
      <c r="G29" s="109">
        <v>0</v>
      </c>
      <c r="H29" s="109">
        <v>6405.9240000000018</v>
      </c>
      <c r="I29" s="109">
        <v>60.45</v>
      </c>
      <c r="J29" s="109">
        <v>70.349999999999994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0.22</v>
      </c>
      <c r="P29" s="109">
        <v>44.92</v>
      </c>
      <c r="Q29" s="109">
        <v>44.92</v>
      </c>
      <c r="R29" s="109">
        <v>0</v>
      </c>
      <c r="S29" s="109">
        <v>0</v>
      </c>
      <c r="T29" s="271">
        <v>45.14</v>
      </c>
      <c r="U29" s="271">
        <v>6581.8640000000023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3092.097999999999</v>
      </c>
      <c r="D30" s="109">
        <v>2.96</v>
      </c>
      <c r="E30" s="109">
        <v>24.375000000000004</v>
      </c>
      <c r="F30" s="109">
        <v>0</v>
      </c>
      <c r="G30" s="109">
        <v>3.38</v>
      </c>
      <c r="H30" s="109">
        <v>3095.0579999999991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48.88</v>
      </c>
      <c r="Q30" s="109">
        <v>48.88</v>
      </c>
      <c r="R30" s="109">
        <v>0</v>
      </c>
      <c r="S30" s="109">
        <v>0</v>
      </c>
      <c r="T30" s="271">
        <v>177.35999999999999</v>
      </c>
      <c r="U30" s="271">
        <v>3322.597999999999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4381.96</v>
      </c>
      <c r="D31" s="109">
        <v>6.77</v>
      </c>
      <c r="E31" s="109">
        <v>20.049999999999997</v>
      </c>
      <c r="F31" s="109">
        <v>12.81</v>
      </c>
      <c r="G31" s="109">
        <v>0</v>
      </c>
      <c r="H31" s="109">
        <v>4375.92</v>
      </c>
      <c r="I31" s="109">
        <v>197.68</v>
      </c>
      <c r="J31" s="109">
        <v>23.07</v>
      </c>
      <c r="K31" s="109">
        <v>86.91</v>
      </c>
      <c r="L31" s="109">
        <v>0</v>
      </c>
      <c r="M31" s="109">
        <v>0</v>
      </c>
      <c r="N31" s="109">
        <v>220.75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4840.32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v>18167.835000000003</v>
      </c>
      <c r="D32" s="110">
        <v>174.27</v>
      </c>
      <c r="E32" s="110">
        <v>325.78500000000003</v>
      </c>
      <c r="F32" s="110">
        <v>12.81</v>
      </c>
      <c r="G32" s="110">
        <v>3.38</v>
      </c>
      <c r="H32" s="110">
        <v>18329.295000000002</v>
      </c>
      <c r="I32" s="110">
        <v>464.52000000000004</v>
      </c>
      <c r="J32" s="110">
        <v>121.91</v>
      </c>
      <c r="K32" s="110">
        <v>377.74</v>
      </c>
      <c r="L32" s="110">
        <v>0</v>
      </c>
      <c r="M32" s="110">
        <v>0</v>
      </c>
      <c r="N32" s="110">
        <v>586.43000000000006</v>
      </c>
      <c r="O32" s="110">
        <v>510.42999999999995</v>
      </c>
      <c r="P32" s="110">
        <v>93.800000000000011</v>
      </c>
      <c r="Q32" s="110">
        <v>93.810000000000016</v>
      </c>
      <c r="R32" s="110">
        <v>0</v>
      </c>
      <c r="S32" s="110">
        <v>27.41</v>
      </c>
      <c r="T32" s="110">
        <v>604.23</v>
      </c>
      <c r="U32" s="110">
        <v>19519.955000000002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5911.9600000000019</v>
      </c>
      <c r="D33" s="109">
        <v>9.73</v>
      </c>
      <c r="E33" s="109">
        <v>55.58</v>
      </c>
      <c r="F33" s="109">
        <v>0</v>
      </c>
      <c r="G33" s="109">
        <v>0</v>
      </c>
      <c r="H33" s="109">
        <v>5921.6900000000014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5962.3900000000012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4687.8850000000011</v>
      </c>
      <c r="D34" s="109">
        <v>31.21</v>
      </c>
      <c r="E34" s="109">
        <v>94.19</v>
      </c>
      <c r="F34" s="109">
        <v>0</v>
      </c>
      <c r="G34" s="109">
        <v>0</v>
      </c>
      <c r="H34" s="109">
        <v>4719.0950000000012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100.93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4836.5550000000012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7013.079999999999</v>
      </c>
      <c r="D36" s="109">
        <v>1.54</v>
      </c>
      <c r="E36" s="109">
        <v>7.0200000000000005</v>
      </c>
      <c r="F36" s="109">
        <v>0</v>
      </c>
      <c r="G36" s="109">
        <v>0</v>
      </c>
      <c r="H36" s="109">
        <v>7014.619999999999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7017.7199999999993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v>36981.045000000006</v>
      </c>
      <c r="D37" s="110">
        <v>42.48</v>
      </c>
      <c r="E37" s="110">
        <v>158.04</v>
      </c>
      <c r="F37" s="110">
        <v>0</v>
      </c>
      <c r="G37" s="110">
        <v>0</v>
      </c>
      <c r="H37" s="110">
        <v>37023.525000000009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130.62</v>
      </c>
      <c r="P37" s="110">
        <v>100.93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37265.67500000001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v>66700.879000000001</v>
      </c>
      <c r="D38" s="110">
        <v>231.01</v>
      </c>
      <c r="E38" s="110">
        <v>568.255</v>
      </c>
      <c r="F38" s="110">
        <v>12.81</v>
      </c>
      <c r="G38" s="110">
        <v>3.38</v>
      </c>
      <c r="H38" s="110">
        <v>66919.078999999998</v>
      </c>
      <c r="I38" s="110">
        <v>869.68500000000006</v>
      </c>
      <c r="J38" s="110">
        <v>123.11999999999999</v>
      </c>
      <c r="K38" s="110">
        <v>390.48</v>
      </c>
      <c r="L38" s="110">
        <v>0</v>
      </c>
      <c r="M38" s="110">
        <v>0</v>
      </c>
      <c r="N38" s="110">
        <v>992.80500000000006</v>
      </c>
      <c r="O38" s="110">
        <v>842.34999999999991</v>
      </c>
      <c r="P38" s="110">
        <v>195.70000000000002</v>
      </c>
      <c r="Q38" s="110">
        <v>348.58</v>
      </c>
      <c r="R38" s="110">
        <v>0</v>
      </c>
      <c r="S38" s="110">
        <v>72.8</v>
      </c>
      <c r="T38" s="110">
        <v>1038.05</v>
      </c>
      <c r="U38" s="110">
        <v>68949.933999999994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13862.318000000003</v>
      </c>
      <c r="D39" s="109">
        <v>5.33</v>
      </c>
      <c r="E39" s="109">
        <v>82.559999999999988</v>
      </c>
      <c r="F39" s="109">
        <v>0</v>
      </c>
      <c r="G39" s="109">
        <v>0</v>
      </c>
      <c r="H39" s="109">
        <v>13867.648000000003</v>
      </c>
      <c r="I39" s="109">
        <v>37.799999999999997</v>
      </c>
      <c r="J39" s="109">
        <v>0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13905.448000000002</v>
      </c>
    </row>
    <row r="40" spans="1:132" ht="38.25" customHeight="1" x14ac:dyDescent="0.35">
      <c r="A40" s="246">
        <v>26</v>
      </c>
      <c r="B40" s="246" t="s">
        <v>110</v>
      </c>
      <c r="C40" s="109">
        <v>10485.815999999993</v>
      </c>
      <c r="D40" s="109">
        <v>8.25</v>
      </c>
      <c r="E40" s="109">
        <v>384.35</v>
      </c>
      <c r="F40" s="109">
        <v>0</v>
      </c>
      <c r="G40" s="109">
        <v>0</v>
      </c>
      <c r="H40" s="109">
        <v>10494.065999999993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10494.065999999993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23910.929</v>
      </c>
      <c r="D41" s="109">
        <v>3.83</v>
      </c>
      <c r="E41" s="109">
        <v>40.844999999999999</v>
      </c>
      <c r="F41" s="109">
        <v>0</v>
      </c>
      <c r="G41" s="109">
        <v>0</v>
      </c>
      <c r="H41" s="109">
        <v>23914.759000000002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23914.759000000002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2329.0230000000001</v>
      </c>
      <c r="D42" s="109">
        <v>40.54</v>
      </c>
      <c r="E42" s="109">
        <v>83.1</v>
      </c>
      <c r="F42" s="109">
        <v>0</v>
      </c>
      <c r="G42" s="109">
        <v>0</v>
      </c>
      <c r="H42" s="109">
        <v>2369.5630000000001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2369.5630000000001</v>
      </c>
    </row>
    <row r="43" spans="1:132" s="111" customFormat="1" ht="38.25" customHeight="1" x14ac:dyDescent="0.4">
      <c r="A43" s="336" t="s">
        <v>109</v>
      </c>
      <c r="B43" s="336"/>
      <c r="C43" s="110">
        <v>50588.085999999996</v>
      </c>
      <c r="D43" s="110">
        <v>57.95</v>
      </c>
      <c r="E43" s="110">
        <v>590.85500000000002</v>
      </c>
      <c r="F43" s="110">
        <v>0</v>
      </c>
      <c r="G43" s="110">
        <v>0</v>
      </c>
      <c r="H43" s="110">
        <v>50646.036</v>
      </c>
      <c r="I43" s="110">
        <v>37.799999999999997</v>
      </c>
      <c r="J43" s="110">
        <v>0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50683.836000000003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14080.624999999998</v>
      </c>
      <c r="D44" s="109">
        <v>0.62</v>
      </c>
      <c r="E44" s="109">
        <v>127.19499999999999</v>
      </c>
      <c r="F44" s="109">
        <v>0</v>
      </c>
      <c r="G44" s="109">
        <v>0</v>
      </c>
      <c r="H44" s="109">
        <v>14081.244999999999</v>
      </c>
      <c r="I44" s="109">
        <v>6.6400000000000006</v>
      </c>
      <c r="J44" s="109">
        <v>0.01</v>
      </c>
      <c r="K44" s="109">
        <v>0.02</v>
      </c>
      <c r="L44" s="109">
        <v>0</v>
      </c>
      <c r="M44" s="109">
        <v>0</v>
      </c>
      <c r="N44" s="109">
        <v>6.65</v>
      </c>
      <c r="O44" s="271">
        <v>97.920000000000016</v>
      </c>
      <c r="P44" s="109">
        <v>7.95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14193.764999999999</v>
      </c>
    </row>
    <row r="45" spans="1:132" ht="38.25" customHeight="1" x14ac:dyDescent="0.35">
      <c r="A45" s="246">
        <v>30</v>
      </c>
      <c r="B45" s="246" t="s">
        <v>114</v>
      </c>
      <c r="C45" s="109">
        <v>7301.5449999999992</v>
      </c>
      <c r="D45" s="109">
        <v>3.23</v>
      </c>
      <c r="E45" s="109">
        <v>39.414999999999999</v>
      </c>
      <c r="F45" s="109">
        <v>0</v>
      </c>
      <c r="G45" s="109">
        <v>0</v>
      </c>
      <c r="H45" s="109">
        <v>7304.7749999999987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7312.3649999999989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11099.932000000008</v>
      </c>
      <c r="D47" s="109">
        <v>1.36</v>
      </c>
      <c r="E47" s="109">
        <v>11.1</v>
      </c>
      <c r="F47" s="109">
        <v>0</v>
      </c>
      <c r="G47" s="109">
        <v>0</v>
      </c>
      <c r="H47" s="109">
        <v>11101.292000000009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11131.822000000009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110">
        <v>44785.422000000006</v>
      </c>
      <c r="D48" s="110">
        <v>5.21</v>
      </c>
      <c r="E48" s="110">
        <v>187.76999999999998</v>
      </c>
      <c r="F48" s="110">
        <v>0</v>
      </c>
      <c r="G48" s="110">
        <v>0</v>
      </c>
      <c r="H48" s="110">
        <v>44790.632000000005</v>
      </c>
      <c r="I48" s="110">
        <v>7.94</v>
      </c>
      <c r="J48" s="110">
        <v>0.01</v>
      </c>
      <c r="K48" s="110">
        <v>0.02</v>
      </c>
      <c r="L48" s="110">
        <v>0</v>
      </c>
      <c r="M48" s="110">
        <v>0</v>
      </c>
      <c r="N48" s="110">
        <v>7.95</v>
      </c>
      <c r="O48" s="110">
        <v>222.22000000000003</v>
      </c>
      <c r="P48" s="110">
        <v>7.95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45028.752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110">
        <v>95373.508000000002</v>
      </c>
      <c r="D49" s="110">
        <v>63.160000000000004</v>
      </c>
      <c r="E49" s="110">
        <v>778.625</v>
      </c>
      <c r="F49" s="110">
        <v>0</v>
      </c>
      <c r="G49" s="110">
        <v>0</v>
      </c>
      <c r="H49" s="110">
        <v>95436.668000000005</v>
      </c>
      <c r="I49" s="110">
        <v>45.739999999999995</v>
      </c>
      <c r="J49" s="110">
        <v>0.01</v>
      </c>
      <c r="K49" s="110">
        <v>37.82</v>
      </c>
      <c r="L49" s="110">
        <v>0</v>
      </c>
      <c r="M49" s="110">
        <v>0</v>
      </c>
      <c r="N49" s="110">
        <v>45.75</v>
      </c>
      <c r="O49" s="110">
        <v>222.22000000000003</v>
      </c>
      <c r="P49" s="110">
        <v>7.95</v>
      </c>
      <c r="Q49" s="110">
        <v>76.23</v>
      </c>
      <c r="R49" s="110">
        <v>0</v>
      </c>
      <c r="S49" s="110">
        <v>0.41000000000000003</v>
      </c>
      <c r="T49" s="110">
        <v>230.17000000000004</v>
      </c>
      <c r="U49" s="110">
        <v>95712.588000000003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110">
        <v>173106.94999999998</v>
      </c>
      <c r="D50" s="110">
        <v>298.76</v>
      </c>
      <c r="E50" s="110">
        <v>1471.0300000000002</v>
      </c>
      <c r="F50" s="110">
        <v>493.75</v>
      </c>
      <c r="G50" s="110">
        <v>416.87</v>
      </c>
      <c r="H50" s="110">
        <v>172911.96</v>
      </c>
      <c r="I50" s="110">
        <v>2429.9860000000003</v>
      </c>
      <c r="J50" s="110">
        <v>142.816</v>
      </c>
      <c r="K50" s="110">
        <v>527.46900000000005</v>
      </c>
      <c r="L50" s="110">
        <v>0.7</v>
      </c>
      <c r="M50" s="110">
        <v>2.4500000000000002</v>
      </c>
      <c r="N50" s="110">
        <v>2572.1020000000003</v>
      </c>
      <c r="O50" s="110">
        <v>6120.8539999999994</v>
      </c>
      <c r="P50" s="110">
        <v>557.30000000000007</v>
      </c>
      <c r="Q50" s="110">
        <v>1796.9799999999998</v>
      </c>
      <c r="R50" s="110">
        <v>0</v>
      </c>
      <c r="S50" s="110">
        <v>144.16999999999999</v>
      </c>
      <c r="T50" s="110">
        <v>6678.1540000000005</v>
      </c>
      <c r="U50" s="110">
        <v>182162.21600000001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76"/>
      <c r="C52" s="301" t="s">
        <v>54</v>
      </c>
      <c r="D52" s="301"/>
      <c r="E52" s="301"/>
      <c r="F52" s="301"/>
      <c r="G52" s="301"/>
      <c r="H52" s="118"/>
      <c r="I52" s="276"/>
      <c r="J52" s="276">
        <f>D50+J50+P50-F50-L50-R50</f>
        <v>504.4260000000001</v>
      </c>
      <c r="K52" s="276"/>
      <c r="L52" s="276"/>
      <c r="M52" s="276"/>
      <c r="N52" s="276"/>
      <c r="R52" s="276"/>
      <c r="U52" s="276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76"/>
      <c r="C53" s="301" t="s">
        <v>55</v>
      </c>
      <c r="D53" s="301"/>
      <c r="E53" s="301"/>
      <c r="F53" s="301"/>
      <c r="G53" s="301"/>
      <c r="H53" s="119"/>
      <c r="I53" s="276"/>
      <c r="J53" s="276">
        <f>E50+K50+Q50-G50-M50-S50</f>
        <v>3231.9890000000005</v>
      </c>
      <c r="K53" s="276"/>
      <c r="L53" s="276"/>
      <c r="M53" s="276"/>
      <c r="N53" s="276"/>
      <c r="R53" s="276"/>
      <c r="T53" s="276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76">
        <f>H50+N50+T50</f>
        <v>182162.21600000001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76"/>
      <c r="E55" s="276"/>
      <c r="F55" s="276"/>
      <c r="G55" s="276"/>
      <c r="H55" s="119"/>
      <c r="I55" s="121"/>
      <c r="J55" s="276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76"/>
      <c r="E56" s="276"/>
      <c r="F56" s="276"/>
      <c r="G56" s="276"/>
      <c r="H56" s="119"/>
      <c r="I56" s="121"/>
      <c r="J56" s="276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78"/>
      <c r="Q57" s="325" t="s">
        <v>58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77"/>
      <c r="L58" s="157"/>
      <c r="M58" s="154"/>
      <c r="N58" s="153"/>
      <c r="O58" s="154"/>
      <c r="P58" s="278"/>
      <c r="Q58" s="325" t="s">
        <v>59</v>
      </c>
      <c r="R58" s="325"/>
      <c r="S58" s="325"/>
      <c r="T58" s="325"/>
      <c r="U58" s="32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A10" zoomScale="40" zoomScaleNormal="55" zoomScaleSheetLayoutView="40" workbookViewId="0">
      <selection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79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102.47000000000065</v>
      </c>
      <c r="I6" s="109">
        <v>168.67499999999995</v>
      </c>
      <c r="J6" s="109">
        <v>2.2549999999999999</v>
      </c>
      <c r="K6" s="109">
        <v>40.165000000000006</v>
      </c>
      <c r="L6" s="109">
        <v>0</v>
      </c>
      <c r="M6" s="109">
        <v>0.04</v>
      </c>
      <c r="N6" s="109">
        <v>170.92999999999995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557.54000000000065</v>
      </c>
    </row>
    <row r="7" spans="1:54" ht="38.25" customHeight="1" x14ac:dyDescent="0.35">
      <c r="A7" s="245">
        <v>2</v>
      </c>
      <c r="B7" s="246" t="s">
        <v>79</v>
      </c>
      <c r="C7" s="109">
        <v>497.6749999999999</v>
      </c>
      <c r="D7" s="109">
        <v>0.03</v>
      </c>
      <c r="E7" s="109">
        <v>0.42000000000000004</v>
      </c>
      <c r="F7" s="109">
        <v>0</v>
      </c>
      <c r="G7" s="109">
        <v>0.19</v>
      </c>
      <c r="H7" s="109">
        <v>497.70499999999987</v>
      </c>
      <c r="I7" s="109">
        <v>128.22200000000001</v>
      </c>
      <c r="J7" s="109">
        <v>0.88</v>
      </c>
      <c r="K7" s="109">
        <v>9.072000000000001</v>
      </c>
      <c r="L7" s="109">
        <v>0</v>
      </c>
      <c r="M7" s="109">
        <v>0</v>
      </c>
      <c r="N7" s="109">
        <v>129.102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849.077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203.78900000000004</v>
      </c>
      <c r="J8" s="109">
        <v>1.373</v>
      </c>
      <c r="K8" s="109">
        <v>7.8289999999999997</v>
      </c>
      <c r="L8" s="109">
        <v>0</v>
      </c>
      <c r="M8" s="109">
        <v>0</v>
      </c>
      <c r="N8" s="109">
        <v>205.16200000000003</v>
      </c>
      <c r="O8" s="271">
        <v>464.93</v>
      </c>
      <c r="P8" s="109">
        <v>108.95</v>
      </c>
      <c r="Q8" s="109">
        <v>125.15</v>
      </c>
      <c r="R8" s="109">
        <v>0</v>
      </c>
      <c r="S8" s="109">
        <v>0</v>
      </c>
      <c r="T8" s="271">
        <v>573.88</v>
      </c>
      <c r="U8" s="271">
        <v>1433.0019999999997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143.45500000000007</v>
      </c>
      <c r="J9" s="109">
        <v>0.15</v>
      </c>
      <c r="K9" s="109">
        <v>1.571</v>
      </c>
      <c r="L9" s="109">
        <v>0</v>
      </c>
      <c r="M9" s="109">
        <v>0</v>
      </c>
      <c r="N9" s="109">
        <v>143.60500000000008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377.85500000000002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110">
        <v>1254.1050000000002</v>
      </c>
      <c r="D10" s="110">
        <v>0.03</v>
      </c>
      <c r="E10" s="110">
        <v>48.15</v>
      </c>
      <c r="F10" s="110">
        <v>0</v>
      </c>
      <c r="G10" s="110">
        <v>156.99</v>
      </c>
      <c r="H10" s="110">
        <v>1254.1350000000002</v>
      </c>
      <c r="I10" s="110">
        <v>644.14100000000008</v>
      </c>
      <c r="J10" s="110">
        <v>4.6580000000000004</v>
      </c>
      <c r="K10" s="110">
        <v>58.637000000000008</v>
      </c>
      <c r="L10" s="110">
        <v>0</v>
      </c>
      <c r="M10" s="110">
        <v>0.04</v>
      </c>
      <c r="N10" s="110">
        <v>648.79899999999998</v>
      </c>
      <c r="O10" s="110">
        <v>1205.5900000000001</v>
      </c>
      <c r="P10" s="110">
        <v>108.95</v>
      </c>
      <c r="Q10" s="110">
        <v>161.32000000000002</v>
      </c>
      <c r="R10" s="110">
        <v>0</v>
      </c>
      <c r="S10" s="110">
        <v>0</v>
      </c>
      <c r="T10" s="110">
        <v>1314.5400000000002</v>
      </c>
      <c r="U10" s="272">
        <v>3217.4740000000006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290.85000000000002</v>
      </c>
      <c r="G11" s="109">
        <v>290.85000000000002</v>
      </c>
      <c r="H11" s="109">
        <v>1362.639999999999</v>
      </c>
      <c r="I11" s="109">
        <v>122.68300000000001</v>
      </c>
      <c r="J11" s="273">
        <v>2.4700000000000002</v>
      </c>
      <c r="K11" s="109">
        <v>3.92</v>
      </c>
      <c r="L11" s="109">
        <v>0</v>
      </c>
      <c r="M11" s="109">
        <v>0.4</v>
      </c>
      <c r="N11" s="109">
        <v>125.15300000000001</v>
      </c>
      <c r="O11" s="271">
        <v>641.9</v>
      </c>
      <c r="P11" s="109">
        <v>145.88</v>
      </c>
      <c r="Q11" s="109">
        <v>208.87</v>
      </c>
      <c r="R11" s="109">
        <v>0</v>
      </c>
      <c r="S11" s="109">
        <v>0</v>
      </c>
      <c r="T11" s="271">
        <v>787.78</v>
      </c>
      <c r="U11" s="271">
        <v>2275.572999999999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151.5040000000001</v>
      </c>
      <c r="J12" s="273">
        <v>1.18</v>
      </c>
      <c r="K12" s="109">
        <v>5.09</v>
      </c>
      <c r="L12" s="109">
        <v>0</v>
      </c>
      <c r="M12" s="109">
        <v>0.72</v>
      </c>
      <c r="N12" s="109">
        <v>152.68400000000011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1263.654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199.68399999999997</v>
      </c>
      <c r="J13" s="274">
        <v>2.6</v>
      </c>
      <c r="K13" s="109">
        <v>8.43</v>
      </c>
      <c r="L13" s="109">
        <v>0</v>
      </c>
      <c r="M13" s="109">
        <v>0</v>
      </c>
      <c r="N13" s="109">
        <v>202.28399999999996</v>
      </c>
      <c r="O13" s="271">
        <v>403.19999999999993</v>
      </c>
      <c r="P13" s="109">
        <v>0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2690.0639999999994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110">
        <v>4761.8399999999983</v>
      </c>
      <c r="D14" s="110">
        <v>0</v>
      </c>
      <c r="E14" s="110">
        <v>0.08</v>
      </c>
      <c r="F14" s="110">
        <v>290.85000000000002</v>
      </c>
      <c r="G14" s="110">
        <v>290.85000000000002</v>
      </c>
      <c r="H14" s="110">
        <v>4470.989999999998</v>
      </c>
      <c r="I14" s="110">
        <v>473.87100000000009</v>
      </c>
      <c r="J14" s="110">
        <v>6.25</v>
      </c>
      <c r="K14" s="110">
        <v>17.439999999999998</v>
      </c>
      <c r="L14" s="110">
        <v>0</v>
      </c>
      <c r="M14" s="110">
        <v>1.1200000000000001</v>
      </c>
      <c r="N14" s="110">
        <v>480.12100000000009</v>
      </c>
      <c r="O14" s="110">
        <v>1132.3</v>
      </c>
      <c r="P14" s="110">
        <v>145.88</v>
      </c>
      <c r="Q14" s="110">
        <v>260.58</v>
      </c>
      <c r="R14" s="110">
        <v>0</v>
      </c>
      <c r="S14" s="110">
        <v>0</v>
      </c>
      <c r="T14" s="110">
        <v>1278.1799999999998</v>
      </c>
      <c r="U14" s="272">
        <v>6229.2909999999983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1318.9319999999991</v>
      </c>
      <c r="D15" s="109">
        <v>1.32</v>
      </c>
      <c r="E15" s="109">
        <v>16.579999999999998</v>
      </c>
      <c r="F15" s="109">
        <v>16.440000000000001</v>
      </c>
      <c r="G15" s="109">
        <v>17.940000000000001</v>
      </c>
      <c r="H15" s="109">
        <v>1303.811999999999</v>
      </c>
      <c r="I15" s="109">
        <v>112.18000000000002</v>
      </c>
      <c r="J15" s="109">
        <v>0.18</v>
      </c>
      <c r="K15" s="109">
        <v>1.34</v>
      </c>
      <c r="L15" s="109">
        <v>0</v>
      </c>
      <c r="M15" s="109">
        <v>0</v>
      </c>
      <c r="N15" s="109">
        <v>112.36000000000003</v>
      </c>
      <c r="O15" s="271">
        <v>422.86900000000003</v>
      </c>
      <c r="P15" s="109">
        <v>89.78</v>
      </c>
      <c r="Q15" s="109">
        <v>401.25</v>
      </c>
      <c r="R15" s="109">
        <v>0</v>
      </c>
      <c r="S15" s="109">
        <v>0</v>
      </c>
      <c r="T15" s="271">
        <v>512.649</v>
      </c>
      <c r="U15" s="271">
        <v>1928.820999999999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28.206999999999994</v>
      </c>
      <c r="J16" s="109">
        <v>0.2</v>
      </c>
      <c r="K16" s="109">
        <v>7.3199999999999994</v>
      </c>
      <c r="L16" s="109">
        <v>0</v>
      </c>
      <c r="M16" s="109">
        <v>0.99</v>
      </c>
      <c r="N16" s="109">
        <v>28.406999999999993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</v>
      </c>
      <c r="K17" s="109">
        <v>0.83</v>
      </c>
      <c r="L17" s="109">
        <v>0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110">
        <v>2228.150999999998</v>
      </c>
      <c r="D18" s="110">
        <v>1.32</v>
      </c>
      <c r="E18" s="110">
        <v>56.5</v>
      </c>
      <c r="F18" s="110">
        <v>16.440000000000001</v>
      </c>
      <c r="G18" s="110">
        <v>17.940000000000001</v>
      </c>
      <c r="H18" s="110">
        <v>2213.0309999999981</v>
      </c>
      <c r="I18" s="110">
        <v>157.28699999999998</v>
      </c>
      <c r="J18" s="110">
        <v>0.38</v>
      </c>
      <c r="K18" s="110">
        <v>9.49</v>
      </c>
      <c r="L18" s="110">
        <v>0</v>
      </c>
      <c r="M18" s="110">
        <v>1.29</v>
      </c>
      <c r="N18" s="110">
        <v>157.667</v>
      </c>
      <c r="O18" s="110">
        <v>1154.0980000000002</v>
      </c>
      <c r="P18" s="110">
        <v>89.78</v>
      </c>
      <c r="Q18" s="110">
        <v>516.87</v>
      </c>
      <c r="R18" s="110">
        <v>0</v>
      </c>
      <c r="S18" s="110">
        <v>70.959999999999994</v>
      </c>
      <c r="T18" s="110">
        <v>1243.8780000000002</v>
      </c>
      <c r="U18" s="272">
        <v>3614.5759999999982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154.37100000000007</v>
      </c>
      <c r="J19" s="109">
        <v>0.21</v>
      </c>
      <c r="K19" s="109">
        <v>2.2800000000000002</v>
      </c>
      <c r="L19" s="109">
        <v>0</v>
      </c>
      <c r="M19" s="109">
        <v>0</v>
      </c>
      <c r="N19" s="109">
        <v>154.58100000000007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1920.0169999999994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50.733000000000018</v>
      </c>
      <c r="J20" s="109">
        <v>0.42</v>
      </c>
      <c r="K20" s="109">
        <v>0.99</v>
      </c>
      <c r="L20" s="109">
        <v>0</v>
      </c>
      <c r="M20" s="109">
        <v>0</v>
      </c>
      <c r="N20" s="109">
        <v>51.15300000000002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504.64299999999986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775.6099999999999</v>
      </c>
      <c r="P21" s="109">
        <v>0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1117.9319999999998</v>
      </c>
      <c r="D22" s="109">
        <v>2</v>
      </c>
      <c r="E22" s="109">
        <v>21.97</v>
      </c>
      <c r="F22" s="109">
        <v>0</v>
      </c>
      <c r="G22" s="109">
        <v>75</v>
      </c>
      <c r="H22" s="109">
        <v>1119.9319999999998</v>
      </c>
      <c r="I22" s="109">
        <v>37.413999999999994</v>
      </c>
      <c r="J22" s="109">
        <v>1.42</v>
      </c>
      <c r="K22" s="109">
        <v>23.54</v>
      </c>
      <c r="L22" s="109">
        <v>0</v>
      </c>
      <c r="M22" s="109">
        <v>0</v>
      </c>
      <c r="N22" s="109">
        <v>38.833999999999996</v>
      </c>
      <c r="O22" s="271">
        <v>397.815</v>
      </c>
      <c r="P22" s="109">
        <v>4.25</v>
      </c>
      <c r="Q22" s="109">
        <v>234.78000000000003</v>
      </c>
      <c r="R22" s="109">
        <v>0</v>
      </c>
      <c r="S22" s="109">
        <v>0</v>
      </c>
      <c r="T22" s="271">
        <v>402.065</v>
      </c>
      <c r="U22" s="271">
        <v>1560.8309999999999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110">
        <v>2312.1169999999988</v>
      </c>
      <c r="D23" s="110">
        <v>2</v>
      </c>
      <c r="E23" s="110">
        <v>22.849999999999998</v>
      </c>
      <c r="F23" s="110">
        <v>0</v>
      </c>
      <c r="G23" s="110">
        <v>255</v>
      </c>
      <c r="H23" s="110">
        <v>2314.1169999999988</v>
      </c>
      <c r="I23" s="110">
        <v>258.2480000000001</v>
      </c>
      <c r="J23" s="110">
        <v>2.0499999999999998</v>
      </c>
      <c r="K23" s="110">
        <v>26.939999999999998</v>
      </c>
      <c r="L23" s="110">
        <v>0</v>
      </c>
      <c r="M23" s="110">
        <v>0</v>
      </c>
      <c r="N23" s="110">
        <v>260.29800000000012</v>
      </c>
      <c r="O23" s="110">
        <v>2225.2359999999994</v>
      </c>
      <c r="P23" s="110">
        <v>4.25</v>
      </c>
      <c r="Q23" s="110">
        <v>782.26</v>
      </c>
      <c r="R23" s="110">
        <v>0</v>
      </c>
      <c r="S23" s="110">
        <v>0</v>
      </c>
      <c r="T23" s="110">
        <v>2229.4859999999994</v>
      </c>
      <c r="U23" s="272">
        <v>4803.9009999999989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110">
        <v>10556.212999999994</v>
      </c>
      <c r="D24" s="110">
        <v>3.35</v>
      </c>
      <c r="E24" s="110">
        <v>127.57999999999998</v>
      </c>
      <c r="F24" s="110">
        <v>307.29000000000002</v>
      </c>
      <c r="G24" s="110">
        <v>720.78</v>
      </c>
      <c r="H24" s="110">
        <v>10252.272999999996</v>
      </c>
      <c r="I24" s="110">
        <v>1533.5470000000003</v>
      </c>
      <c r="J24" s="110">
        <v>13.338000000000001</v>
      </c>
      <c r="K24" s="110">
        <v>112.50700000000001</v>
      </c>
      <c r="L24" s="110">
        <v>0</v>
      </c>
      <c r="M24" s="110">
        <v>2.4500000000000002</v>
      </c>
      <c r="N24" s="110">
        <v>1546.8850000000002</v>
      </c>
      <c r="O24" s="110">
        <v>5717.2240000000002</v>
      </c>
      <c r="P24" s="110">
        <v>348.86</v>
      </c>
      <c r="Q24" s="110">
        <v>1721.03</v>
      </c>
      <c r="R24" s="110">
        <v>0</v>
      </c>
      <c r="S24" s="110">
        <v>70.959999999999994</v>
      </c>
      <c r="T24" s="110">
        <v>6066.0839999999998</v>
      </c>
      <c r="U24" s="110">
        <v>17865.241999999998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1199.4319999999993</v>
      </c>
      <c r="D25" s="109">
        <v>2.77</v>
      </c>
      <c r="E25" s="109">
        <v>18.559999999999999</v>
      </c>
      <c r="F25" s="109">
        <v>0</v>
      </c>
      <c r="G25" s="109">
        <v>0</v>
      </c>
      <c r="H25" s="109">
        <v>1202.2019999999993</v>
      </c>
      <c r="I25" s="109">
        <v>0.08</v>
      </c>
      <c r="J25" s="109">
        <v>0</v>
      </c>
      <c r="K25" s="109">
        <v>0.08</v>
      </c>
      <c r="L25" s="109">
        <v>0</v>
      </c>
      <c r="M25" s="109">
        <v>0</v>
      </c>
      <c r="N25" s="109">
        <v>0.08</v>
      </c>
      <c r="O25" s="271">
        <v>166.29000000000002</v>
      </c>
      <c r="P25" s="109">
        <v>0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1368.5719999999992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10366.826999999992</v>
      </c>
      <c r="D26" s="109">
        <v>16.78</v>
      </c>
      <c r="E26" s="109">
        <v>85.42</v>
      </c>
      <c r="F26" s="109">
        <v>0</v>
      </c>
      <c r="G26" s="109">
        <v>0</v>
      </c>
      <c r="H26" s="109">
        <v>10383.606999999993</v>
      </c>
      <c r="I26" s="109">
        <v>395.69499999999999</v>
      </c>
      <c r="J26" s="109">
        <v>0.35</v>
      </c>
      <c r="K26" s="109">
        <v>11.01</v>
      </c>
      <c r="L26" s="109">
        <v>0</v>
      </c>
      <c r="M26" s="109">
        <v>0</v>
      </c>
      <c r="N26" s="109">
        <v>396.04500000000002</v>
      </c>
      <c r="O26" s="271">
        <v>35.980000000000011</v>
      </c>
      <c r="P26" s="109">
        <v>0.92</v>
      </c>
      <c r="Q26" s="109">
        <v>6.76</v>
      </c>
      <c r="R26" s="109">
        <v>0</v>
      </c>
      <c r="S26" s="109">
        <v>45.21</v>
      </c>
      <c r="T26" s="271">
        <v>36.900000000000013</v>
      </c>
      <c r="U26" s="271">
        <v>10816.551999999992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v>11566.258999999991</v>
      </c>
      <c r="D27" s="110">
        <v>19.55</v>
      </c>
      <c r="E27" s="110">
        <v>103.98</v>
      </c>
      <c r="F27" s="110">
        <v>0</v>
      </c>
      <c r="G27" s="110">
        <v>0</v>
      </c>
      <c r="H27" s="110">
        <v>11585.808999999992</v>
      </c>
      <c r="I27" s="110">
        <v>395.77499999999998</v>
      </c>
      <c r="J27" s="110">
        <v>0.35</v>
      </c>
      <c r="K27" s="110">
        <v>11.09</v>
      </c>
      <c r="L27" s="110">
        <v>0</v>
      </c>
      <c r="M27" s="110">
        <v>0</v>
      </c>
      <c r="N27" s="110">
        <v>396.125</v>
      </c>
      <c r="O27" s="110">
        <v>202.27000000000004</v>
      </c>
      <c r="P27" s="110">
        <v>0.92</v>
      </c>
      <c r="Q27" s="110">
        <v>43.67</v>
      </c>
      <c r="R27" s="110">
        <v>0</v>
      </c>
      <c r="S27" s="110">
        <v>45.39</v>
      </c>
      <c r="T27" s="110">
        <v>203.19000000000003</v>
      </c>
      <c r="U27" s="272">
        <v>12185.123999999993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4452.3930000000018</v>
      </c>
      <c r="D28" s="109">
        <v>6.6139999999999999</v>
      </c>
      <c r="E28" s="109">
        <v>57.393999999999998</v>
      </c>
      <c r="F28" s="109">
        <v>0</v>
      </c>
      <c r="G28" s="109">
        <v>0</v>
      </c>
      <c r="H28" s="109">
        <v>4459.0070000000014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108.66</v>
      </c>
      <c r="Q28" s="109">
        <v>108.66</v>
      </c>
      <c r="R28" s="109">
        <v>0</v>
      </c>
      <c r="S28" s="109">
        <v>0</v>
      </c>
      <c r="T28" s="271">
        <v>246.74</v>
      </c>
      <c r="U28" s="271">
        <v>4890.447000000001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6405.9240000000018</v>
      </c>
      <c r="D29" s="109">
        <v>1.3540000000000001</v>
      </c>
      <c r="E29" s="109">
        <v>231.93400000000003</v>
      </c>
      <c r="F29" s="109">
        <v>0</v>
      </c>
      <c r="G29" s="109">
        <v>0</v>
      </c>
      <c r="H29" s="109">
        <v>6407.2780000000021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45.14</v>
      </c>
      <c r="P29" s="109">
        <v>29.91</v>
      </c>
      <c r="Q29" s="109">
        <v>74.83</v>
      </c>
      <c r="R29" s="109">
        <v>0</v>
      </c>
      <c r="S29" s="109">
        <v>0</v>
      </c>
      <c r="T29" s="271">
        <v>75.05</v>
      </c>
      <c r="U29" s="271">
        <v>6613.1280000000024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3095.0579999999991</v>
      </c>
      <c r="D30" s="109">
        <v>9.5739999999999998</v>
      </c>
      <c r="E30" s="109">
        <v>33.949000000000005</v>
      </c>
      <c r="F30" s="109">
        <v>0</v>
      </c>
      <c r="G30" s="109">
        <v>3.38</v>
      </c>
      <c r="H30" s="109">
        <v>3104.6319999999992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177.35999999999999</v>
      </c>
      <c r="P30" s="109">
        <v>11.18</v>
      </c>
      <c r="Q30" s="109">
        <v>60.06</v>
      </c>
      <c r="R30" s="109">
        <v>0</v>
      </c>
      <c r="S30" s="109">
        <v>0</v>
      </c>
      <c r="T30" s="271">
        <v>188.54</v>
      </c>
      <c r="U30" s="271">
        <v>3343.351999999999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4375.92</v>
      </c>
      <c r="D31" s="109">
        <v>3.97</v>
      </c>
      <c r="E31" s="109">
        <v>24.019999999999996</v>
      </c>
      <c r="F31" s="109">
        <v>0</v>
      </c>
      <c r="G31" s="109">
        <v>0</v>
      </c>
      <c r="H31" s="109">
        <v>4379.8900000000003</v>
      </c>
      <c r="I31" s="109">
        <v>220.75</v>
      </c>
      <c r="J31" s="109">
        <v>0.16</v>
      </c>
      <c r="K31" s="109">
        <v>87.07</v>
      </c>
      <c r="L31" s="109">
        <v>0</v>
      </c>
      <c r="M31" s="109">
        <v>0</v>
      </c>
      <c r="N31" s="109">
        <v>220.91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4844.45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v>18329.295000000002</v>
      </c>
      <c r="D32" s="110">
        <v>21.512</v>
      </c>
      <c r="E32" s="110">
        <v>347.29700000000003</v>
      </c>
      <c r="F32" s="110">
        <v>0</v>
      </c>
      <c r="G32" s="110">
        <v>3.38</v>
      </c>
      <c r="H32" s="110">
        <v>18350.807000000004</v>
      </c>
      <c r="I32" s="110">
        <v>586.43000000000006</v>
      </c>
      <c r="J32" s="110">
        <v>0.16</v>
      </c>
      <c r="K32" s="110">
        <v>377.9</v>
      </c>
      <c r="L32" s="110">
        <v>0</v>
      </c>
      <c r="M32" s="110">
        <v>0</v>
      </c>
      <c r="N32" s="110">
        <v>586.59</v>
      </c>
      <c r="O32" s="110">
        <v>604.23</v>
      </c>
      <c r="P32" s="110">
        <v>149.75</v>
      </c>
      <c r="Q32" s="110">
        <v>243.56</v>
      </c>
      <c r="R32" s="110">
        <v>0</v>
      </c>
      <c r="S32" s="110">
        <v>27.41</v>
      </c>
      <c r="T32" s="110">
        <v>753.98</v>
      </c>
      <c r="U32" s="110">
        <v>19691.377000000004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5921.6900000000014</v>
      </c>
      <c r="D33" s="109">
        <v>10.5</v>
      </c>
      <c r="E33" s="109">
        <v>66.08</v>
      </c>
      <c r="F33" s="109">
        <v>0</v>
      </c>
      <c r="G33" s="109">
        <v>0</v>
      </c>
      <c r="H33" s="109">
        <v>5932.1900000000014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5972.8900000000012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4719.0950000000012</v>
      </c>
      <c r="D34" s="109">
        <v>9.01</v>
      </c>
      <c r="E34" s="109">
        <v>103.2</v>
      </c>
      <c r="F34" s="109">
        <v>0</v>
      </c>
      <c r="G34" s="109">
        <v>0</v>
      </c>
      <c r="H34" s="109">
        <v>4728.1050000000014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0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4845.5650000000014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7014.619999999999</v>
      </c>
      <c r="D36" s="109">
        <v>0.74</v>
      </c>
      <c r="E36" s="109">
        <v>7.7600000000000007</v>
      </c>
      <c r="F36" s="109">
        <v>0</v>
      </c>
      <c r="G36" s="109">
        <v>0</v>
      </c>
      <c r="H36" s="109">
        <v>7015.3599999999988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7018.4599999999991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v>37023.525000000009</v>
      </c>
      <c r="D37" s="110">
        <v>20.249999999999996</v>
      </c>
      <c r="E37" s="110">
        <v>178.29</v>
      </c>
      <c r="F37" s="110">
        <v>0</v>
      </c>
      <c r="G37" s="110">
        <v>0</v>
      </c>
      <c r="H37" s="110">
        <v>37043.775000000001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0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37285.925000000003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v>66919.078999999998</v>
      </c>
      <c r="D38" s="110">
        <v>61.311999999999998</v>
      </c>
      <c r="E38" s="110">
        <v>629.56700000000001</v>
      </c>
      <c r="F38" s="110">
        <v>0</v>
      </c>
      <c r="G38" s="110">
        <v>3.38</v>
      </c>
      <c r="H38" s="110">
        <v>66980.391000000003</v>
      </c>
      <c r="I38" s="110">
        <v>992.80500000000006</v>
      </c>
      <c r="J38" s="110">
        <v>0.51</v>
      </c>
      <c r="K38" s="110">
        <v>390.98999999999995</v>
      </c>
      <c r="L38" s="110">
        <v>0</v>
      </c>
      <c r="M38" s="110">
        <v>0</v>
      </c>
      <c r="N38" s="110">
        <v>993.31500000000005</v>
      </c>
      <c r="O38" s="110">
        <v>1038.05</v>
      </c>
      <c r="P38" s="110">
        <v>150.66999999999999</v>
      </c>
      <c r="Q38" s="110">
        <v>499.25</v>
      </c>
      <c r="R38" s="110">
        <v>0</v>
      </c>
      <c r="S38" s="110">
        <v>72.8</v>
      </c>
      <c r="T38" s="110">
        <v>1188.72</v>
      </c>
      <c r="U38" s="110">
        <v>69162.426000000007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13867.648000000003</v>
      </c>
      <c r="D39" s="109">
        <v>0</v>
      </c>
      <c r="E39" s="109">
        <v>82.559999999999988</v>
      </c>
      <c r="F39" s="109">
        <v>0.24</v>
      </c>
      <c r="G39" s="109">
        <v>0.24</v>
      </c>
      <c r="H39" s="109">
        <v>13867.408000000003</v>
      </c>
      <c r="I39" s="109">
        <v>37.799999999999997</v>
      </c>
      <c r="J39" s="109">
        <v>31.5</v>
      </c>
      <c r="K39" s="109">
        <v>69.3</v>
      </c>
      <c r="L39" s="109">
        <v>0</v>
      </c>
      <c r="M39" s="109">
        <v>0</v>
      </c>
      <c r="N39" s="109">
        <v>69.3</v>
      </c>
      <c r="O39" s="271">
        <v>0</v>
      </c>
      <c r="P39" s="109">
        <v>12.5</v>
      </c>
      <c r="Q39" s="109">
        <v>12.5</v>
      </c>
      <c r="R39" s="109">
        <v>0</v>
      </c>
      <c r="S39" s="109">
        <v>0</v>
      </c>
      <c r="T39" s="271">
        <v>12.5</v>
      </c>
      <c r="U39" s="271">
        <v>13949.208000000002</v>
      </c>
    </row>
    <row r="40" spans="1:132" ht="38.25" customHeight="1" x14ac:dyDescent="0.35">
      <c r="A40" s="246">
        <v>26</v>
      </c>
      <c r="B40" s="246" t="s">
        <v>110</v>
      </c>
      <c r="C40" s="109">
        <v>10494.065999999993</v>
      </c>
      <c r="D40" s="109">
        <v>28.119999999999997</v>
      </c>
      <c r="E40" s="109">
        <v>412.47</v>
      </c>
      <c r="F40" s="109">
        <v>0</v>
      </c>
      <c r="G40" s="109">
        <v>0</v>
      </c>
      <c r="H40" s="109">
        <v>10522.185999999994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14.93</v>
      </c>
      <c r="Q40" s="109">
        <v>14.93</v>
      </c>
      <c r="R40" s="109">
        <v>0</v>
      </c>
      <c r="S40" s="109">
        <v>0</v>
      </c>
      <c r="T40" s="271">
        <v>14.93</v>
      </c>
      <c r="U40" s="271">
        <v>10537.115999999995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23914.759000000002</v>
      </c>
      <c r="D41" s="109">
        <v>6.8949999999999996</v>
      </c>
      <c r="E41" s="109">
        <v>47.739999999999995</v>
      </c>
      <c r="F41" s="109">
        <v>0</v>
      </c>
      <c r="G41" s="109">
        <v>0</v>
      </c>
      <c r="H41" s="109">
        <v>23921.654000000002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6.41</v>
      </c>
      <c r="Q41" s="109">
        <v>6.41</v>
      </c>
      <c r="R41" s="109">
        <v>0</v>
      </c>
      <c r="S41" s="109">
        <v>0</v>
      </c>
      <c r="T41" s="271">
        <v>6.41</v>
      </c>
      <c r="U41" s="271">
        <v>23928.064000000002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2369.5630000000001</v>
      </c>
      <c r="D42" s="109">
        <v>73.400000000000006</v>
      </c>
      <c r="E42" s="109">
        <v>156.5</v>
      </c>
      <c r="F42" s="109">
        <v>0</v>
      </c>
      <c r="G42" s="109">
        <v>0</v>
      </c>
      <c r="H42" s="109">
        <v>2442.9630000000002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24.41</v>
      </c>
      <c r="Q42" s="109">
        <v>24.41</v>
      </c>
      <c r="R42" s="109">
        <v>0</v>
      </c>
      <c r="S42" s="109">
        <v>0</v>
      </c>
      <c r="T42" s="271">
        <v>24.41</v>
      </c>
      <c r="U42" s="271">
        <v>2467.373</v>
      </c>
    </row>
    <row r="43" spans="1:132" s="111" customFormat="1" ht="38.25" customHeight="1" x14ac:dyDescent="0.4">
      <c r="A43" s="336" t="s">
        <v>109</v>
      </c>
      <c r="B43" s="336"/>
      <c r="C43" s="110">
        <v>50646.036</v>
      </c>
      <c r="D43" s="110">
        <v>108.41500000000001</v>
      </c>
      <c r="E43" s="110">
        <v>699.27</v>
      </c>
      <c r="F43" s="110">
        <v>0.24</v>
      </c>
      <c r="G43" s="110">
        <v>0.24</v>
      </c>
      <c r="H43" s="110">
        <v>50754.211000000003</v>
      </c>
      <c r="I43" s="110">
        <v>37.799999999999997</v>
      </c>
      <c r="J43" s="110">
        <v>31.5</v>
      </c>
      <c r="K43" s="110">
        <v>69.3</v>
      </c>
      <c r="L43" s="110">
        <v>0</v>
      </c>
      <c r="M43" s="110">
        <v>0</v>
      </c>
      <c r="N43" s="110">
        <v>69.3</v>
      </c>
      <c r="O43" s="110">
        <v>0</v>
      </c>
      <c r="P43" s="110">
        <v>58.25</v>
      </c>
      <c r="Q43" s="110">
        <v>58.25</v>
      </c>
      <c r="R43" s="110">
        <v>0</v>
      </c>
      <c r="S43" s="110">
        <v>0</v>
      </c>
      <c r="T43" s="110">
        <v>58.25</v>
      </c>
      <c r="U43" s="110">
        <v>50881.760999999999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14081.244999999999</v>
      </c>
      <c r="D44" s="109">
        <v>2.69</v>
      </c>
      <c r="E44" s="109">
        <v>129.88499999999999</v>
      </c>
      <c r="F44" s="109">
        <v>0</v>
      </c>
      <c r="G44" s="109">
        <v>0</v>
      </c>
      <c r="H44" s="109">
        <v>14083.934999999999</v>
      </c>
      <c r="I44" s="109">
        <v>6.65</v>
      </c>
      <c r="J44" s="109">
        <v>0</v>
      </c>
      <c r="K44" s="109">
        <v>0.02</v>
      </c>
      <c r="L44" s="109">
        <v>0</v>
      </c>
      <c r="M44" s="109">
        <v>0</v>
      </c>
      <c r="N44" s="109">
        <v>6.65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14196.455</v>
      </c>
    </row>
    <row r="45" spans="1:132" ht="38.25" customHeight="1" x14ac:dyDescent="0.35">
      <c r="A45" s="246">
        <v>30</v>
      </c>
      <c r="B45" s="246" t="s">
        <v>114</v>
      </c>
      <c r="C45" s="109">
        <v>7304.7749999999987</v>
      </c>
      <c r="D45" s="109">
        <v>2.0299999999999998</v>
      </c>
      <c r="E45" s="109">
        <v>41.445</v>
      </c>
      <c r="F45" s="109">
        <v>0</v>
      </c>
      <c r="G45" s="109">
        <v>0</v>
      </c>
      <c r="H45" s="109">
        <v>7306.8049999999985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7314.3949999999986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11101.292000000009</v>
      </c>
      <c r="D47" s="109">
        <v>1.53</v>
      </c>
      <c r="E47" s="109">
        <v>12.629999999999999</v>
      </c>
      <c r="F47" s="109">
        <v>0</v>
      </c>
      <c r="G47" s="109">
        <v>0</v>
      </c>
      <c r="H47" s="109">
        <v>11102.822000000009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11133.35200000001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110">
        <v>44790.632000000005</v>
      </c>
      <c r="D48" s="110">
        <v>6.25</v>
      </c>
      <c r="E48" s="110">
        <v>194.01999999999998</v>
      </c>
      <c r="F48" s="110">
        <v>0</v>
      </c>
      <c r="G48" s="110">
        <v>0</v>
      </c>
      <c r="H48" s="110">
        <v>44796.882000000005</v>
      </c>
      <c r="I48" s="110">
        <v>7.95</v>
      </c>
      <c r="J48" s="110">
        <v>0</v>
      </c>
      <c r="K48" s="110">
        <v>0.02</v>
      </c>
      <c r="L48" s="110">
        <v>0</v>
      </c>
      <c r="M48" s="110">
        <v>0</v>
      </c>
      <c r="N48" s="110">
        <v>7.95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45035.002000000008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110">
        <v>95436.668000000005</v>
      </c>
      <c r="D49" s="110">
        <v>114.66500000000001</v>
      </c>
      <c r="E49" s="110">
        <v>893.29</v>
      </c>
      <c r="F49" s="110">
        <v>0.24</v>
      </c>
      <c r="G49" s="110">
        <v>0.24</v>
      </c>
      <c r="H49" s="110">
        <v>95551.093000000008</v>
      </c>
      <c r="I49" s="110">
        <v>45.75</v>
      </c>
      <c r="J49" s="110">
        <v>31.5</v>
      </c>
      <c r="K49" s="110">
        <v>69.319999999999993</v>
      </c>
      <c r="L49" s="110">
        <v>0</v>
      </c>
      <c r="M49" s="110">
        <v>0</v>
      </c>
      <c r="N49" s="110">
        <v>77.25</v>
      </c>
      <c r="O49" s="110">
        <v>230.17000000000004</v>
      </c>
      <c r="P49" s="110">
        <v>58.25</v>
      </c>
      <c r="Q49" s="110">
        <v>134.48000000000002</v>
      </c>
      <c r="R49" s="110">
        <v>0</v>
      </c>
      <c r="S49" s="110">
        <v>0.41000000000000003</v>
      </c>
      <c r="T49" s="110">
        <v>288.42000000000007</v>
      </c>
      <c r="U49" s="110">
        <v>95916.763000000006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110">
        <v>172911.96</v>
      </c>
      <c r="D50" s="110">
        <v>179.327</v>
      </c>
      <c r="E50" s="110">
        <v>1650.4369999999999</v>
      </c>
      <c r="F50" s="110">
        <v>307.53000000000003</v>
      </c>
      <c r="G50" s="110">
        <v>724.4</v>
      </c>
      <c r="H50" s="110">
        <v>172783.75699999998</v>
      </c>
      <c r="I50" s="110">
        <v>2572.1020000000003</v>
      </c>
      <c r="J50" s="110">
        <v>45.347999999999999</v>
      </c>
      <c r="K50" s="110">
        <v>572.81700000000001</v>
      </c>
      <c r="L50" s="110">
        <v>0</v>
      </c>
      <c r="M50" s="110">
        <v>2.4500000000000002</v>
      </c>
      <c r="N50" s="110">
        <v>2617.4500000000003</v>
      </c>
      <c r="O50" s="110">
        <v>6985.4440000000004</v>
      </c>
      <c r="P50" s="110">
        <v>557.78</v>
      </c>
      <c r="Q50" s="110">
        <v>2354.7600000000002</v>
      </c>
      <c r="R50" s="110">
        <v>0</v>
      </c>
      <c r="S50" s="110">
        <v>144.16999999999999</v>
      </c>
      <c r="T50" s="110">
        <v>7543.2240000000002</v>
      </c>
      <c r="U50" s="110">
        <v>182944.43100000001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80"/>
      <c r="C52" s="301" t="s">
        <v>54</v>
      </c>
      <c r="D52" s="301"/>
      <c r="E52" s="301"/>
      <c r="F52" s="301"/>
      <c r="G52" s="301"/>
      <c r="H52" s="118"/>
      <c r="I52" s="280"/>
      <c r="J52" s="280">
        <f>D50+J50+P50-F50-L50-R50</f>
        <v>474.9249999999999</v>
      </c>
      <c r="K52" s="280"/>
      <c r="L52" s="280"/>
      <c r="M52" s="280"/>
      <c r="N52" s="280"/>
      <c r="R52" s="280"/>
      <c r="U52" s="280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80"/>
      <c r="C53" s="301" t="s">
        <v>55</v>
      </c>
      <c r="D53" s="301"/>
      <c r="E53" s="301"/>
      <c r="F53" s="301"/>
      <c r="G53" s="301"/>
      <c r="H53" s="119"/>
      <c r="I53" s="280"/>
      <c r="J53" s="280">
        <f>E50+K50+Q50-G50-M50-S50</f>
        <v>3706.9940000000001</v>
      </c>
      <c r="K53" s="280"/>
      <c r="L53" s="280"/>
      <c r="M53" s="280"/>
      <c r="N53" s="280"/>
      <c r="R53" s="280"/>
      <c r="T53" s="280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1" t="s">
        <v>56</v>
      </c>
      <c r="D54" s="301"/>
      <c r="E54" s="301"/>
      <c r="F54" s="301"/>
      <c r="G54" s="301"/>
      <c r="H54" s="119"/>
      <c r="I54" s="121"/>
      <c r="J54" s="280">
        <f>H50+N50+T50</f>
        <v>182944.43099999998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80"/>
      <c r="E55" s="280"/>
      <c r="F55" s="280"/>
      <c r="G55" s="280"/>
      <c r="H55" s="119"/>
      <c r="I55" s="121"/>
      <c r="J55" s="280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80"/>
      <c r="E56" s="280"/>
      <c r="F56" s="280"/>
      <c r="G56" s="280"/>
      <c r="H56" s="119"/>
      <c r="I56" s="121"/>
      <c r="J56" s="280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5" t="s">
        <v>57</v>
      </c>
      <c r="C57" s="325"/>
      <c r="D57" s="325"/>
      <c r="E57" s="325"/>
      <c r="F57" s="325"/>
      <c r="G57" s="153"/>
      <c r="H57" s="154"/>
      <c r="I57" s="155"/>
      <c r="J57" s="330"/>
      <c r="K57" s="329"/>
      <c r="L57" s="329"/>
      <c r="M57" s="169" t="e">
        <f>#REF!+'dec-2021'!J53</f>
        <v>#REF!</v>
      </c>
      <c r="N57" s="154"/>
      <c r="O57" s="154"/>
      <c r="P57" s="282"/>
      <c r="Q57" s="325" t="s">
        <v>58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5" t="s">
        <v>59</v>
      </c>
      <c r="C58" s="325"/>
      <c r="D58" s="325"/>
      <c r="E58" s="325"/>
      <c r="F58" s="325"/>
      <c r="G58" s="154"/>
      <c r="H58" s="153"/>
      <c r="I58" s="156"/>
      <c r="J58" s="157"/>
      <c r="K58" s="281"/>
      <c r="L58" s="157"/>
      <c r="M58" s="154"/>
      <c r="N58" s="153"/>
      <c r="O58" s="154"/>
      <c r="P58" s="282"/>
      <c r="Q58" s="325" t="s">
        <v>59</v>
      </c>
      <c r="R58" s="325"/>
      <c r="S58" s="325"/>
      <c r="T58" s="325"/>
      <c r="U58" s="32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9" t="s">
        <v>61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9" t="s">
        <v>62</v>
      </c>
      <c r="K60" s="329"/>
      <c r="L60" s="329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9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179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11" t="s">
        <v>82</v>
      </c>
      <c r="B11" s="312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311" t="s">
        <v>86</v>
      </c>
      <c r="B15" s="312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311" t="s">
        <v>89</v>
      </c>
      <c r="B19" s="312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313" t="s">
        <v>94</v>
      </c>
      <c r="B24" s="313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327" t="s">
        <v>95</v>
      </c>
      <c r="B25" s="328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313" t="s">
        <v>98</v>
      </c>
      <c r="B28" s="313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313" t="s">
        <v>99</v>
      </c>
      <c r="B33" s="313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313" t="s">
        <v>107</v>
      </c>
      <c r="B38" s="313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314" t="s">
        <v>108</v>
      </c>
      <c r="B39" s="314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313" t="s">
        <v>109</v>
      </c>
      <c r="B44" s="313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313" t="s">
        <v>117</v>
      </c>
      <c r="B49" s="313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314" t="s">
        <v>118</v>
      </c>
      <c r="B50" s="314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326" t="s">
        <v>119</v>
      </c>
      <c r="B51" s="326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301" t="s">
        <v>54</v>
      </c>
      <c r="D53" s="301"/>
      <c r="E53" s="301"/>
      <c r="F53" s="301"/>
      <c r="G53" s="301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301" t="s">
        <v>55</v>
      </c>
      <c r="D54" s="301"/>
      <c r="E54" s="301"/>
      <c r="F54" s="301"/>
      <c r="G54" s="301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#REF!+'March-2021'!J53</f>
        <v>#REF!</v>
      </c>
      <c r="N58" s="154"/>
      <c r="O58" s="154"/>
      <c r="P58" s="181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329" t="s">
        <v>62</v>
      </c>
      <c r="K61" s="329"/>
      <c r="L61" s="329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view="pageBreakPreview" topLeftCell="A28" zoomScale="40" zoomScaleNormal="55" zoomScaleSheetLayoutView="40" workbookViewId="0">
      <selection activeCell="J32" sqref="J3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84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5.5</v>
      </c>
      <c r="G6" s="109">
        <v>72.3</v>
      </c>
      <c r="H6" s="109">
        <v>96.970000000000653</v>
      </c>
      <c r="I6" s="109">
        <v>170.92999999999995</v>
      </c>
      <c r="J6" s="109">
        <v>2.516</v>
      </c>
      <c r="K6" s="109">
        <v>42.681000000000004</v>
      </c>
      <c r="L6" s="109">
        <v>0</v>
      </c>
      <c r="M6" s="109">
        <v>0.04</v>
      </c>
      <c r="N6" s="109">
        <v>173.44599999999994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554.55600000000072</v>
      </c>
    </row>
    <row r="7" spans="1:54" ht="38.25" customHeight="1" x14ac:dyDescent="0.35">
      <c r="A7" s="245">
        <v>2</v>
      </c>
      <c r="B7" s="246" t="s">
        <v>79</v>
      </c>
      <c r="C7" s="109">
        <v>497.70499999999987</v>
      </c>
      <c r="D7" s="109">
        <v>0.03</v>
      </c>
      <c r="E7" s="109">
        <v>0.45000000000000007</v>
      </c>
      <c r="F7" s="109">
        <v>0.15</v>
      </c>
      <c r="G7" s="109">
        <v>0.33999999999999997</v>
      </c>
      <c r="H7" s="109">
        <v>497.58499999999987</v>
      </c>
      <c r="I7" s="109">
        <v>129.102</v>
      </c>
      <c r="J7" s="109">
        <v>1.7370000000000001</v>
      </c>
      <c r="K7" s="109">
        <v>10.809000000000001</v>
      </c>
      <c r="L7" s="109">
        <v>0</v>
      </c>
      <c r="M7" s="109">
        <v>0</v>
      </c>
      <c r="N7" s="109">
        <v>130.839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850.69399999999996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205.16200000000003</v>
      </c>
      <c r="J8" s="109">
        <v>2.0939999999999999</v>
      </c>
      <c r="K8" s="109">
        <v>9.923</v>
      </c>
      <c r="L8" s="109">
        <v>0</v>
      </c>
      <c r="M8" s="109">
        <v>0</v>
      </c>
      <c r="N8" s="109">
        <v>207.25600000000003</v>
      </c>
      <c r="O8" s="271">
        <v>811.34</v>
      </c>
      <c r="P8" s="109">
        <v>0</v>
      </c>
      <c r="Q8" s="109">
        <v>125.15</v>
      </c>
      <c r="R8" s="109">
        <v>0</v>
      </c>
      <c r="S8" s="109">
        <v>0</v>
      </c>
      <c r="T8" s="271">
        <v>811.34</v>
      </c>
      <c r="U8" s="271">
        <v>1672.5559999999996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143.60500000000008</v>
      </c>
      <c r="J9" s="109">
        <v>0.255</v>
      </c>
      <c r="K9" s="109">
        <v>1.8260000000000001</v>
      </c>
      <c r="L9" s="109">
        <v>0</v>
      </c>
      <c r="M9" s="109">
        <v>0</v>
      </c>
      <c r="N9" s="109">
        <v>143.86000000000007</v>
      </c>
      <c r="O9" s="271">
        <v>234.24999999999997</v>
      </c>
      <c r="P9" s="109">
        <v>0.03</v>
      </c>
      <c r="Q9" s="109">
        <v>1.1100000000000001</v>
      </c>
      <c r="R9" s="109">
        <v>0</v>
      </c>
      <c r="S9" s="109">
        <v>0</v>
      </c>
      <c r="T9" s="271">
        <v>234.27999999999997</v>
      </c>
      <c r="U9" s="271">
        <v>378.14000000000004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110">
        <v>1254.1350000000002</v>
      </c>
      <c r="D10" s="110">
        <v>0.03</v>
      </c>
      <c r="E10" s="110">
        <v>48.18</v>
      </c>
      <c r="F10" s="110">
        <v>5.65</v>
      </c>
      <c r="G10" s="110">
        <v>162.63999999999999</v>
      </c>
      <c r="H10" s="110">
        <v>1248.5150000000003</v>
      </c>
      <c r="I10" s="110">
        <v>648.79899999999998</v>
      </c>
      <c r="J10" s="110">
        <v>6.6019999999999994</v>
      </c>
      <c r="K10" s="110">
        <v>65.239000000000004</v>
      </c>
      <c r="L10" s="110">
        <v>0</v>
      </c>
      <c r="M10" s="110">
        <v>0.04</v>
      </c>
      <c r="N10" s="110">
        <v>655.40100000000007</v>
      </c>
      <c r="O10" s="110">
        <v>1552.0000000000002</v>
      </c>
      <c r="P10" s="110">
        <v>0.03</v>
      </c>
      <c r="Q10" s="110">
        <v>161.35000000000002</v>
      </c>
      <c r="R10" s="110">
        <v>0</v>
      </c>
      <c r="S10" s="110">
        <v>0</v>
      </c>
      <c r="T10" s="110">
        <v>1552.0300000000002</v>
      </c>
      <c r="U10" s="272">
        <v>3455.9460000000004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1362.639999999999</v>
      </c>
      <c r="D11" s="109">
        <v>0</v>
      </c>
      <c r="E11" s="109">
        <v>0</v>
      </c>
      <c r="F11" s="109">
        <v>319.68</v>
      </c>
      <c r="G11" s="109">
        <v>610.53</v>
      </c>
      <c r="H11" s="109">
        <v>1042.9599999999989</v>
      </c>
      <c r="I11" s="109">
        <v>125.15300000000001</v>
      </c>
      <c r="J11" s="273">
        <v>0.31</v>
      </c>
      <c r="K11" s="109">
        <v>4.2299999999999995</v>
      </c>
      <c r="L11" s="109">
        <v>0</v>
      </c>
      <c r="M11" s="109">
        <v>0.4</v>
      </c>
      <c r="N11" s="109">
        <v>125.46300000000001</v>
      </c>
      <c r="O11" s="271">
        <v>787.78</v>
      </c>
      <c r="P11" s="109">
        <v>0</v>
      </c>
      <c r="Q11" s="109">
        <v>208.87</v>
      </c>
      <c r="R11" s="109">
        <v>0</v>
      </c>
      <c r="S11" s="109">
        <v>0</v>
      </c>
      <c r="T11" s="271">
        <v>787.78</v>
      </c>
      <c r="U11" s="271">
        <v>1956.2029999999988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152.68400000000011</v>
      </c>
      <c r="J12" s="273">
        <v>0.98</v>
      </c>
      <c r="K12" s="109">
        <v>6.07</v>
      </c>
      <c r="L12" s="109">
        <v>0</v>
      </c>
      <c r="M12" s="109">
        <v>0.72</v>
      </c>
      <c r="N12" s="109">
        <v>153.6640000000001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1264.6339999999998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202.28399999999996</v>
      </c>
      <c r="J13" s="274">
        <v>1.62</v>
      </c>
      <c r="K13" s="109">
        <v>10.050000000000001</v>
      </c>
      <c r="L13" s="109">
        <v>0</v>
      </c>
      <c r="M13" s="109">
        <v>0</v>
      </c>
      <c r="N13" s="109">
        <v>203.90399999999997</v>
      </c>
      <c r="O13" s="271">
        <v>403.19999999999993</v>
      </c>
      <c r="P13" s="109">
        <v>0.12</v>
      </c>
      <c r="Q13" s="109">
        <v>51.16</v>
      </c>
      <c r="R13" s="109">
        <v>0</v>
      </c>
      <c r="S13" s="109">
        <v>0</v>
      </c>
      <c r="T13" s="271">
        <v>403.31999999999994</v>
      </c>
      <c r="U13" s="271">
        <v>2691.8039999999992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110">
        <v>4470.989999999998</v>
      </c>
      <c r="D14" s="110">
        <v>0</v>
      </c>
      <c r="E14" s="110">
        <v>0.08</v>
      </c>
      <c r="F14" s="110">
        <v>319.68</v>
      </c>
      <c r="G14" s="110">
        <v>610.53</v>
      </c>
      <c r="H14" s="110">
        <v>4151.3099999999977</v>
      </c>
      <c r="I14" s="110">
        <v>480.12100000000009</v>
      </c>
      <c r="J14" s="110">
        <v>2.91</v>
      </c>
      <c r="K14" s="110">
        <v>20.350000000000001</v>
      </c>
      <c r="L14" s="110">
        <v>0</v>
      </c>
      <c r="M14" s="110">
        <v>1.1200000000000001</v>
      </c>
      <c r="N14" s="110">
        <v>483.03100000000006</v>
      </c>
      <c r="O14" s="110">
        <v>1278.1799999999998</v>
      </c>
      <c r="P14" s="110">
        <v>0.12</v>
      </c>
      <c r="Q14" s="110">
        <v>260.7</v>
      </c>
      <c r="R14" s="110">
        <v>0</v>
      </c>
      <c r="S14" s="110">
        <v>0</v>
      </c>
      <c r="T14" s="110">
        <v>1278.3</v>
      </c>
      <c r="U14" s="272">
        <v>5912.6409999999978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1303.811999999999</v>
      </c>
      <c r="D15" s="109">
        <v>1.4</v>
      </c>
      <c r="E15" s="109">
        <v>17.979999999999997</v>
      </c>
      <c r="F15" s="109">
        <v>1.79</v>
      </c>
      <c r="G15" s="109">
        <v>19.73</v>
      </c>
      <c r="H15" s="109">
        <v>1303.4219999999991</v>
      </c>
      <c r="I15" s="109">
        <v>112.36000000000003</v>
      </c>
      <c r="J15" s="109">
        <v>0.65</v>
      </c>
      <c r="K15" s="109">
        <v>1.9900000000000002</v>
      </c>
      <c r="L15" s="109">
        <v>0</v>
      </c>
      <c r="M15" s="109">
        <v>0</v>
      </c>
      <c r="N15" s="109">
        <v>113.01000000000003</v>
      </c>
      <c r="O15" s="271">
        <v>596.65899999999999</v>
      </c>
      <c r="P15" s="109">
        <v>90.02000000000001</v>
      </c>
      <c r="Q15" s="109">
        <v>491.27</v>
      </c>
      <c r="R15" s="109">
        <v>0</v>
      </c>
      <c r="S15" s="109">
        <v>0</v>
      </c>
      <c r="T15" s="271">
        <v>686.67899999999997</v>
      </c>
      <c r="U15" s="271">
        <v>2103.110999999999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28.406999999999993</v>
      </c>
      <c r="J16" s="109">
        <v>0.06</v>
      </c>
      <c r="K16" s="109">
        <v>7.379999999999999</v>
      </c>
      <c r="L16" s="109">
        <v>0</v>
      </c>
      <c r="M16" s="109">
        <v>0.99</v>
      </c>
      <c r="N16" s="109">
        <v>28.466999999999992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759.34199999999987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0.95</v>
      </c>
      <c r="K17" s="109">
        <v>1.7799999999999998</v>
      </c>
      <c r="L17" s="109">
        <v>0</v>
      </c>
      <c r="M17" s="109">
        <v>0.3</v>
      </c>
      <c r="N17" s="109">
        <v>17.849999999999987</v>
      </c>
      <c r="O17" s="271">
        <v>239.708</v>
      </c>
      <c r="P17" s="109">
        <v>0.23</v>
      </c>
      <c r="Q17" s="109">
        <v>45.04</v>
      </c>
      <c r="R17" s="109">
        <v>0.05</v>
      </c>
      <c r="S17" s="109">
        <v>0.05</v>
      </c>
      <c r="T17" s="271">
        <v>239.88799999999998</v>
      </c>
      <c r="U17" s="271">
        <v>927.60299999999938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110">
        <v>2213.0309999999981</v>
      </c>
      <c r="D18" s="110">
        <v>1.4</v>
      </c>
      <c r="E18" s="110">
        <v>57.9</v>
      </c>
      <c r="F18" s="110">
        <v>1.79</v>
      </c>
      <c r="G18" s="110">
        <v>19.73</v>
      </c>
      <c r="H18" s="110">
        <v>2212.6409999999983</v>
      </c>
      <c r="I18" s="110">
        <v>157.667</v>
      </c>
      <c r="J18" s="110">
        <v>1.66</v>
      </c>
      <c r="K18" s="110">
        <v>11.149999999999999</v>
      </c>
      <c r="L18" s="110">
        <v>0</v>
      </c>
      <c r="M18" s="110">
        <v>1.29</v>
      </c>
      <c r="N18" s="110">
        <v>159.32700000000003</v>
      </c>
      <c r="O18" s="110">
        <v>1327.8880000000001</v>
      </c>
      <c r="P18" s="110">
        <v>90.250000000000014</v>
      </c>
      <c r="Q18" s="110">
        <v>607.11999999999989</v>
      </c>
      <c r="R18" s="110">
        <v>0.05</v>
      </c>
      <c r="S18" s="110">
        <v>71.009999999999991</v>
      </c>
      <c r="T18" s="110">
        <v>1418.088</v>
      </c>
      <c r="U18" s="272">
        <v>3790.0559999999978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154.58100000000007</v>
      </c>
      <c r="J19" s="109">
        <v>0.3</v>
      </c>
      <c r="K19" s="109">
        <v>2.58</v>
      </c>
      <c r="L19" s="109">
        <v>0</v>
      </c>
      <c r="M19" s="109">
        <v>0</v>
      </c>
      <c r="N19" s="109">
        <v>154.88100000000009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1920.3169999999991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51.15300000000002</v>
      </c>
      <c r="J20" s="109">
        <v>0.73</v>
      </c>
      <c r="K20" s="109">
        <v>1.72</v>
      </c>
      <c r="L20" s="109">
        <v>0</v>
      </c>
      <c r="M20" s="109">
        <v>0</v>
      </c>
      <c r="N20" s="109">
        <v>51.883000000000017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505.37299999999982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0.03</v>
      </c>
      <c r="K21" s="109">
        <v>0.16</v>
      </c>
      <c r="L21" s="109">
        <v>0</v>
      </c>
      <c r="M21" s="109">
        <v>0</v>
      </c>
      <c r="N21" s="109">
        <v>15.760000000000005</v>
      </c>
      <c r="O21" s="271">
        <v>775.6099999999999</v>
      </c>
      <c r="P21" s="109">
        <v>0.03</v>
      </c>
      <c r="Q21" s="109">
        <v>104.13000000000001</v>
      </c>
      <c r="R21" s="109">
        <v>0</v>
      </c>
      <c r="S21" s="109">
        <v>0</v>
      </c>
      <c r="T21" s="271">
        <v>775.63999999999987</v>
      </c>
      <c r="U21" s="271">
        <v>818.4699999999998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1119.9319999999998</v>
      </c>
      <c r="D22" s="109">
        <v>0.97</v>
      </c>
      <c r="E22" s="109">
        <v>22.939999999999998</v>
      </c>
      <c r="F22" s="109">
        <v>0</v>
      </c>
      <c r="G22" s="109">
        <v>75</v>
      </c>
      <c r="H22" s="109">
        <v>1120.9019999999998</v>
      </c>
      <c r="I22" s="109">
        <v>38.833999999999996</v>
      </c>
      <c r="J22" s="109">
        <v>0.51</v>
      </c>
      <c r="K22" s="109">
        <v>24.05</v>
      </c>
      <c r="L22" s="109">
        <v>0</v>
      </c>
      <c r="M22" s="109">
        <v>0</v>
      </c>
      <c r="N22" s="109">
        <v>39.343999999999994</v>
      </c>
      <c r="O22" s="271">
        <v>402.065</v>
      </c>
      <c r="P22" s="109">
        <v>1.36</v>
      </c>
      <c r="Q22" s="109">
        <v>236.14000000000004</v>
      </c>
      <c r="R22" s="109">
        <v>0</v>
      </c>
      <c r="S22" s="109">
        <v>0</v>
      </c>
      <c r="T22" s="271">
        <v>403.42500000000001</v>
      </c>
      <c r="U22" s="271">
        <v>1563.6709999999998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110">
        <v>2314.1169999999988</v>
      </c>
      <c r="D23" s="110">
        <v>0.97</v>
      </c>
      <c r="E23" s="110">
        <v>23.819999999999997</v>
      </c>
      <c r="F23" s="110">
        <v>0</v>
      </c>
      <c r="G23" s="110">
        <v>255</v>
      </c>
      <c r="H23" s="110">
        <v>2315.0869999999986</v>
      </c>
      <c r="I23" s="110">
        <v>260.29800000000012</v>
      </c>
      <c r="J23" s="110">
        <v>1.57</v>
      </c>
      <c r="K23" s="110">
        <v>28.51</v>
      </c>
      <c r="L23" s="110">
        <v>0</v>
      </c>
      <c r="M23" s="110">
        <v>0</v>
      </c>
      <c r="N23" s="110">
        <v>261.86800000000011</v>
      </c>
      <c r="O23" s="110">
        <v>2229.4859999999994</v>
      </c>
      <c r="P23" s="110">
        <v>1.3900000000000001</v>
      </c>
      <c r="Q23" s="110">
        <v>783.65000000000009</v>
      </c>
      <c r="R23" s="110">
        <v>0</v>
      </c>
      <c r="S23" s="110">
        <v>0</v>
      </c>
      <c r="T23" s="110">
        <v>2230.8759999999997</v>
      </c>
      <c r="U23" s="272">
        <v>4807.8309999999983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110">
        <v>10252.272999999996</v>
      </c>
      <c r="D24" s="110">
        <v>2.4</v>
      </c>
      <c r="E24" s="110">
        <v>129.97999999999999</v>
      </c>
      <c r="F24" s="110">
        <v>327.12</v>
      </c>
      <c r="G24" s="110">
        <v>1047.9000000000001</v>
      </c>
      <c r="H24" s="110">
        <v>9927.5529999999962</v>
      </c>
      <c r="I24" s="110">
        <v>1546.8850000000002</v>
      </c>
      <c r="J24" s="110">
        <v>12.742000000000001</v>
      </c>
      <c r="K24" s="110">
        <v>125.249</v>
      </c>
      <c r="L24" s="110">
        <v>0</v>
      </c>
      <c r="M24" s="110">
        <v>2.4500000000000002</v>
      </c>
      <c r="N24" s="110">
        <v>1559.6270000000004</v>
      </c>
      <c r="O24" s="110">
        <v>6387.5540000000001</v>
      </c>
      <c r="P24" s="110">
        <v>91.79000000000002</v>
      </c>
      <c r="Q24" s="110">
        <v>1812.8200000000002</v>
      </c>
      <c r="R24" s="110">
        <v>0.05</v>
      </c>
      <c r="S24" s="110">
        <v>71.009999999999991</v>
      </c>
      <c r="T24" s="110">
        <v>6479.2939999999999</v>
      </c>
      <c r="U24" s="110">
        <v>17966.473999999995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1202.2019999999993</v>
      </c>
      <c r="D25" s="109">
        <v>3.13</v>
      </c>
      <c r="E25" s="109">
        <v>21.689999999999998</v>
      </c>
      <c r="F25" s="109">
        <v>0</v>
      </c>
      <c r="G25" s="109">
        <v>0</v>
      </c>
      <c r="H25" s="109">
        <v>1205.3319999999994</v>
      </c>
      <c r="I25" s="109">
        <v>0.08</v>
      </c>
      <c r="J25" s="109">
        <v>0</v>
      </c>
      <c r="K25" s="109">
        <v>0.08</v>
      </c>
      <c r="L25" s="109">
        <v>0.04</v>
      </c>
      <c r="M25" s="109">
        <v>0.04</v>
      </c>
      <c r="N25" s="109">
        <v>0.04</v>
      </c>
      <c r="O25" s="271">
        <v>166.29000000000002</v>
      </c>
      <c r="P25" s="109">
        <v>6.69</v>
      </c>
      <c r="Q25" s="109">
        <v>43.6</v>
      </c>
      <c r="R25" s="109">
        <v>0.24</v>
      </c>
      <c r="S25" s="109">
        <v>0.42</v>
      </c>
      <c r="T25" s="271">
        <v>172.74</v>
      </c>
      <c r="U25" s="271">
        <v>1378.1119999999994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10383.606999999993</v>
      </c>
      <c r="D26" s="109">
        <v>6.97</v>
      </c>
      <c r="E26" s="109">
        <v>92.39</v>
      </c>
      <c r="F26" s="109">
        <v>0</v>
      </c>
      <c r="G26" s="109">
        <v>0</v>
      </c>
      <c r="H26" s="109">
        <v>10390.576999999992</v>
      </c>
      <c r="I26" s="109">
        <v>396.04500000000002</v>
      </c>
      <c r="J26" s="109">
        <v>1.27</v>
      </c>
      <c r="K26" s="109">
        <v>12.28</v>
      </c>
      <c r="L26" s="109">
        <v>0</v>
      </c>
      <c r="M26" s="109">
        <v>0</v>
      </c>
      <c r="N26" s="109">
        <v>397.315</v>
      </c>
      <c r="O26" s="271">
        <v>36.900000000000013</v>
      </c>
      <c r="P26" s="109">
        <v>0</v>
      </c>
      <c r="Q26" s="109">
        <v>6.76</v>
      </c>
      <c r="R26" s="109">
        <v>0.01</v>
      </c>
      <c r="S26" s="109">
        <v>45.22</v>
      </c>
      <c r="T26" s="271">
        <v>36.890000000000015</v>
      </c>
      <c r="U26" s="271">
        <v>10824.781999999992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110">
        <v>11585.808999999992</v>
      </c>
      <c r="D27" s="110">
        <v>10.1</v>
      </c>
      <c r="E27" s="110">
        <v>114.08</v>
      </c>
      <c r="F27" s="110">
        <v>0</v>
      </c>
      <c r="G27" s="110">
        <v>0</v>
      </c>
      <c r="H27" s="110">
        <v>11595.908999999992</v>
      </c>
      <c r="I27" s="110">
        <v>396.125</v>
      </c>
      <c r="J27" s="110">
        <v>1.27</v>
      </c>
      <c r="K27" s="110">
        <v>12.36</v>
      </c>
      <c r="L27" s="110">
        <v>0.04</v>
      </c>
      <c r="M27" s="110">
        <v>0.04</v>
      </c>
      <c r="N27" s="110">
        <v>397.35500000000002</v>
      </c>
      <c r="O27" s="110">
        <v>203.19000000000003</v>
      </c>
      <c r="P27" s="110">
        <v>6.69</v>
      </c>
      <c r="Q27" s="110">
        <v>50.36</v>
      </c>
      <c r="R27" s="110">
        <v>0.25</v>
      </c>
      <c r="S27" s="110">
        <v>45.64</v>
      </c>
      <c r="T27" s="110">
        <v>209.63000000000002</v>
      </c>
      <c r="U27" s="272">
        <v>12202.893999999991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4459.0070000000014</v>
      </c>
      <c r="D28" s="109">
        <v>17.82</v>
      </c>
      <c r="E28" s="109">
        <v>75.213999999999999</v>
      </c>
      <c r="F28" s="109">
        <v>0</v>
      </c>
      <c r="G28" s="109">
        <v>0</v>
      </c>
      <c r="H28" s="109">
        <v>4476.8270000000011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246.74</v>
      </c>
      <c r="P28" s="109">
        <v>107.94</v>
      </c>
      <c r="Q28" s="109">
        <v>216.6</v>
      </c>
      <c r="R28" s="109">
        <v>0</v>
      </c>
      <c r="S28" s="109">
        <v>0</v>
      </c>
      <c r="T28" s="271">
        <v>354.68</v>
      </c>
      <c r="U28" s="271">
        <v>5016.2070000000012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6407.2780000000021</v>
      </c>
      <c r="D29" s="109">
        <v>6.6210000000000004</v>
      </c>
      <c r="E29" s="109">
        <v>238.55500000000004</v>
      </c>
      <c r="F29" s="109">
        <v>0</v>
      </c>
      <c r="G29" s="109">
        <v>0</v>
      </c>
      <c r="H29" s="109">
        <v>6413.8990000000022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75.05</v>
      </c>
      <c r="P29" s="109">
        <v>29.91</v>
      </c>
      <c r="Q29" s="109">
        <v>104.74</v>
      </c>
      <c r="R29" s="109">
        <v>0</v>
      </c>
      <c r="S29" s="109">
        <v>0</v>
      </c>
      <c r="T29" s="271">
        <v>104.96</v>
      </c>
      <c r="U29" s="271">
        <v>6649.6590000000024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3104.6319999999992</v>
      </c>
      <c r="D30" s="109">
        <v>5.1189999999999998</v>
      </c>
      <c r="E30" s="109">
        <v>39.068000000000005</v>
      </c>
      <c r="F30" s="109">
        <v>0</v>
      </c>
      <c r="G30" s="109">
        <v>3.38</v>
      </c>
      <c r="H30" s="109">
        <v>3109.7509999999993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188.54</v>
      </c>
      <c r="P30" s="109">
        <v>55.9</v>
      </c>
      <c r="Q30" s="109">
        <v>115.96000000000001</v>
      </c>
      <c r="R30" s="109">
        <v>0</v>
      </c>
      <c r="S30" s="109">
        <v>0</v>
      </c>
      <c r="T30" s="271">
        <v>244.44</v>
      </c>
      <c r="U30" s="271">
        <v>3404.3709999999992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4379.8900000000003</v>
      </c>
      <c r="D31" s="109">
        <v>0.65</v>
      </c>
      <c r="E31" s="109">
        <v>24.669999999999995</v>
      </c>
      <c r="F31" s="109">
        <v>0</v>
      </c>
      <c r="G31" s="109">
        <v>0</v>
      </c>
      <c r="H31" s="109">
        <v>4380.54</v>
      </c>
      <c r="I31" s="109">
        <v>220.91</v>
      </c>
      <c r="J31" s="109">
        <v>2.19</v>
      </c>
      <c r="K31" s="109">
        <v>89.259999999999991</v>
      </c>
      <c r="L31" s="109">
        <v>0</v>
      </c>
      <c r="M31" s="109">
        <v>0</v>
      </c>
      <c r="N31" s="109">
        <v>223.1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4847.29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110">
        <v>18350.807000000004</v>
      </c>
      <c r="D32" s="110">
        <v>30.21</v>
      </c>
      <c r="E32" s="110">
        <v>377.50700000000001</v>
      </c>
      <c r="F32" s="110">
        <v>0</v>
      </c>
      <c r="G32" s="110">
        <v>3.38</v>
      </c>
      <c r="H32" s="110">
        <v>18381.017000000003</v>
      </c>
      <c r="I32" s="110">
        <v>586.59</v>
      </c>
      <c r="J32" s="110">
        <v>2.19</v>
      </c>
      <c r="K32" s="110">
        <v>380.09</v>
      </c>
      <c r="L32" s="110">
        <v>0</v>
      </c>
      <c r="M32" s="110">
        <v>0</v>
      </c>
      <c r="N32" s="110">
        <v>588.78</v>
      </c>
      <c r="O32" s="110">
        <v>753.98</v>
      </c>
      <c r="P32" s="110">
        <v>193.75</v>
      </c>
      <c r="Q32" s="110">
        <v>437.30999999999995</v>
      </c>
      <c r="R32" s="110">
        <v>0</v>
      </c>
      <c r="S32" s="110">
        <v>27.41</v>
      </c>
      <c r="T32" s="110">
        <v>947.7299999999999</v>
      </c>
      <c r="U32" s="110">
        <v>19917.527000000002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5932.1900000000014</v>
      </c>
      <c r="D33" s="109">
        <v>9.84</v>
      </c>
      <c r="E33" s="109">
        <v>75.92</v>
      </c>
      <c r="F33" s="109">
        <v>0</v>
      </c>
      <c r="G33" s="109">
        <v>0</v>
      </c>
      <c r="H33" s="109">
        <v>5942.0300000000016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5982.7300000000014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4728.1050000000014</v>
      </c>
      <c r="D34" s="109">
        <v>18.09</v>
      </c>
      <c r="E34" s="109">
        <v>121.29</v>
      </c>
      <c r="F34" s="109">
        <v>13.64</v>
      </c>
      <c r="G34" s="109">
        <v>13.64</v>
      </c>
      <c r="H34" s="109">
        <v>4732.5550000000012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8.11</v>
      </c>
      <c r="Q34" s="109">
        <v>109.04</v>
      </c>
      <c r="R34" s="109">
        <v>0</v>
      </c>
      <c r="S34" s="109">
        <v>0</v>
      </c>
      <c r="T34" s="271">
        <v>125.47000000000001</v>
      </c>
      <c r="U34" s="271">
        <v>4858.1250000000018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7015.3599999999988</v>
      </c>
      <c r="D36" s="109">
        <v>1.34</v>
      </c>
      <c r="E36" s="109">
        <v>9.1000000000000014</v>
      </c>
      <c r="F36" s="109">
        <v>0</v>
      </c>
      <c r="G36" s="109">
        <v>0</v>
      </c>
      <c r="H36" s="109">
        <v>7016.6999999999989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7019.7999999999993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110">
        <v>37043.775000000001</v>
      </c>
      <c r="D37" s="110">
        <v>29.27</v>
      </c>
      <c r="E37" s="110">
        <v>207.56</v>
      </c>
      <c r="F37" s="110">
        <v>13.64</v>
      </c>
      <c r="G37" s="110">
        <v>13.64</v>
      </c>
      <c r="H37" s="110">
        <v>37059.405000000006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8.11</v>
      </c>
      <c r="Q37" s="110">
        <v>220.13</v>
      </c>
      <c r="R37" s="110">
        <v>0</v>
      </c>
      <c r="S37" s="110">
        <v>0</v>
      </c>
      <c r="T37" s="110">
        <v>239.66</v>
      </c>
      <c r="U37" s="110">
        <v>37309.665000000008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110">
        <v>66980.391000000003</v>
      </c>
      <c r="D38" s="110">
        <v>69.58</v>
      </c>
      <c r="E38" s="110">
        <v>699.14700000000005</v>
      </c>
      <c r="F38" s="110">
        <v>13.64</v>
      </c>
      <c r="G38" s="110">
        <v>17.02</v>
      </c>
      <c r="H38" s="110">
        <v>67036.331000000006</v>
      </c>
      <c r="I38" s="110">
        <v>993.31500000000005</v>
      </c>
      <c r="J38" s="110">
        <v>3.46</v>
      </c>
      <c r="K38" s="110">
        <v>394.45</v>
      </c>
      <c r="L38" s="110">
        <v>0.04</v>
      </c>
      <c r="M38" s="110">
        <v>0.04</v>
      </c>
      <c r="N38" s="110">
        <v>996.73500000000001</v>
      </c>
      <c r="O38" s="110">
        <v>1188.72</v>
      </c>
      <c r="P38" s="110">
        <v>208.55</v>
      </c>
      <c r="Q38" s="110">
        <v>707.8</v>
      </c>
      <c r="R38" s="110">
        <v>0.25</v>
      </c>
      <c r="S38" s="110">
        <v>73.05</v>
      </c>
      <c r="T38" s="110">
        <v>1397.02</v>
      </c>
      <c r="U38" s="110">
        <v>69430.085999999996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13867.408000000003</v>
      </c>
      <c r="D39" s="109">
        <v>5.66</v>
      </c>
      <c r="E39" s="109">
        <v>88.219999999999985</v>
      </c>
      <c r="F39" s="109">
        <v>0</v>
      </c>
      <c r="G39" s="109">
        <v>0.24</v>
      </c>
      <c r="H39" s="109">
        <v>13873.068000000003</v>
      </c>
      <c r="I39" s="109">
        <v>69.3</v>
      </c>
      <c r="J39" s="109">
        <v>157.5</v>
      </c>
      <c r="K39" s="109">
        <v>226.8</v>
      </c>
      <c r="L39" s="109">
        <v>0</v>
      </c>
      <c r="M39" s="109">
        <v>0</v>
      </c>
      <c r="N39" s="109">
        <v>226.8</v>
      </c>
      <c r="O39" s="271">
        <v>12.5</v>
      </c>
      <c r="P39" s="109">
        <v>62.52</v>
      </c>
      <c r="Q39" s="109">
        <v>75.02000000000001</v>
      </c>
      <c r="R39" s="109">
        <v>0</v>
      </c>
      <c r="S39" s="109">
        <v>0</v>
      </c>
      <c r="T39" s="271">
        <v>75.02000000000001</v>
      </c>
      <c r="U39" s="271">
        <v>14174.888000000003</v>
      </c>
    </row>
    <row r="40" spans="1:132" ht="38.25" customHeight="1" x14ac:dyDescent="0.35">
      <c r="A40" s="246">
        <v>26</v>
      </c>
      <c r="B40" s="246" t="s">
        <v>110</v>
      </c>
      <c r="C40" s="109">
        <v>10522.185999999994</v>
      </c>
      <c r="D40" s="109">
        <v>2.58</v>
      </c>
      <c r="E40" s="109">
        <v>415.05</v>
      </c>
      <c r="F40" s="109">
        <v>0</v>
      </c>
      <c r="G40" s="109">
        <v>0</v>
      </c>
      <c r="H40" s="109">
        <v>10524.765999999994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14.93</v>
      </c>
      <c r="P40" s="109">
        <v>74.650000000000006</v>
      </c>
      <c r="Q40" s="109">
        <v>89.580000000000013</v>
      </c>
      <c r="R40" s="109">
        <v>0</v>
      </c>
      <c r="S40" s="109">
        <v>0</v>
      </c>
      <c r="T40" s="271">
        <v>89.580000000000013</v>
      </c>
      <c r="U40" s="271">
        <v>10614.345999999994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23935.294000000002</v>
      </c>
      <c r="D41" s="109">
        <v>10.19</v>
      </c>
      <c r="E41" s="109">
        <v>57.929999999999993</v>
      </c>
      <c r="F41" s="109">
        <v>0</v>
      </c>
      <c r="G41" s="109">
        <v>0</v>
      </c>
      <c r="H41" s="109">
        <v>23945.484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6.41</v>
      </c>
      <c r="P41" s="109">
        <v>32.06</v>
      </c>
      <c r="Q41" s="109">
        <v>38.47</v>
      </c>
      <c r="R41" s="109">
        <v>0</v>
      </c>
      <c r="S41" s="109">
        <v>0</v>
      </c>
      <c r="T41" s="271">
        <v>38.47</v>
      </c>
      <c r="U41" s="271">
        <v>23983.954000000002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2442.9630000000002</v>
      </c>
      <c r="D42" s="109">
        <v>8.01</v>
      </c>
      <c r="E42" s="109">
        <v>164.51</v>
      </c>
      <c r="F42" s="109">
        <v>0</v>
      </c>
      <c r="G42" s="109">
        <v>0</v>
      </c>
      <c r="H42" s="109">
        <v>2450.9730000000004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24.41</v>
      </c>
      <c r="P42" s="109">
        <v>122.08</v>
      </c>
      <c r="Q42" s="109">
        <v>146.49</v>
      </c>
      <c r="R42" s="109">
        <v>0</v>
      </c>
      <c r="S42" s="109">
        <v>0</v>
      </c>
      <c r="T42" s="271">
        <v>146.49</v>
      </c>
      <c r="U42" s="271">
        <v>2597.4630000000006</v>
      </c>
    </row>
    <row r="43" spans="1:132" s="111" customFormat="1" ht="38.25" customHeight="1" x14ac:dyDescent="0.4">
      <c r="A43" s="336" t="s">
        <v>109</v>
      </c>
      <c r="B43" s="336"/>
      <c r="C43" s="110">
        <v>50767.851000000002</v>
      </c>
      <c r="D43" s="110">
        <v>26.439999999999998</v>
      </c>
      <c r="E43" s="110">
        <v>725.70999999999992</v>
      </c>
      <c r="F43" s="110">
        <v>0</v>
      </c>
      <c r="G43" s="110">
        <v>0.24</v>
      </c>
      <c r="H43" s="110">
        <v>50794.290999999997</v>
      </c>
      <c r="I43" s="110">
        <v>69.3</v>
      </c>
      <c r="J43" s="110">
        <v>157.5</v>
      </c>
      <c r="K43" s="110">
        <v>226.8</v>
      </c>
      <c r="L43" s="110">
        <v>0</v>
      </c>
      <c r="M43" s="110">
        <v>0</v>
      </c>
      <c r="N43" s="110">
        <v>226.8</v>
      </c>
      <c r="O43" s="110">
        <v>58.25</v>
      </c>
      <c r="P43" s="110">
        <v>291.31</v>
      </c>
      <c r="Q43" s="110">
        <v>349.56000000000006</v>
      </c>
      <c r="R43" s="110">
        <v>0</v>
      </c>
      <c r="S43" s="110">
        <v>0</v>
      </c>
      <c r="T43" s="110">
        <v>349.56000000000006</v>
      </c>
      <c r="U43" s="110">
        <v>51370.650999999998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14083.934999999999</v>
      </c>
      <c r="D44" s="109">
        <v>4.58</v>
      </c>
      <c r="E44" s="109">
        <v>134.465</v>
      </c>
      <c r="F44" s="109">
        <v>0</v>
      </c>
      <c r="G44" s="109">
        <v>0</v>
      </c>
      <c r="H44" s="109">
        <v>14088.514999999999</v>
      </c>
      <c r="I44" s="109">
        <v>6.65</v>
      </c>
      <c r="J44" s="109">
        <v>0.02</v>
      </c>
      <c r="K44" s="109">
        <v>0.04</v>
      </c>
      <c r="L44" s="109">
        <v>0</v>
      </c>
      <c r="M44" s="109">
        <v>0</v>
      </c>
      <c r="N44" s="109">
        <v>6.67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14201.055</v>
      </c>
    </row>
    <row r="45" spans="1:132" ht="38.25" customHeight="1" x14ac:dyDescent="0.35">
      <c r="A45" s="246">
        <v>30</v>
      </c>
      <c r="B45" s="246" t="s">
        <v>114</v>
      </c>
      <c r="C45" s="109">
        <v>7306.8049999999985</v>
      </c>
      <c r="D45" s="109">
        <v>6.15</v>
      </c>
      <c r="E45" s="109">
        <v>47.594999999999999</v>
      </c>
      <c r="F45" s="109">
        <v>0</v>
      </c>
      <c r="G45" s="109">
        <v>0</v>
      </c>
      <c r="H45" s="109">
        <v>7312.9549999999981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7320.5449999999983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0.37</v>
      </c>
      <c r="E46" s="109">
        <v>10.43</v>
      </c>
      <c r="F46" s="109">
        <v>0</v>
      </c>
      <c r="G46" s="109">
        <v>0</v>
      </c>
      <c r="H46" s="109">
        <v>12303.690000000002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12391.170000000002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11102.822000000009</v>
      </c>
      <c r="D47" s="109">
        <v>1.08</v>
      </c>
      <c r="E47" s="109">
        <v>13.709999999999999</v>
      </c>
      <c r="F47" s="109">
        <v>0</v>
      </c>
      <c r="G47" s="109">
        <v>0</v>
      </c>
      <c r="H47" s="109">
        <v>11103.902000000009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11134.43200000001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110">
        <v>44796.882000000005</v>
      </c>
      <c r="D48" s="110">
        <v>12.18</v>
      </c>
      <c r="E48" s="110">
        <v>206.20000000000002</v>
      </c>
      <c r="F48" s="110">
        <v>0</v>
      </c>
      <c r="G48" s="110">
        <v>0</v>
      </c>
      <c r="H48" s="110">
        <v>44809.062000000013</v>
      </c>
      <c r="I48" s="110">
        <v>7.95</v>
      </c>
      <c r="J48" s="110">
        <v>0.02</v>
      </c>
      <c r="K48" s="110">
        <v>0.04</v>
      </c>
      <c r="L48" s="110">
        <v>0</v>
      </c>
      <c r="M48" s="110">
        <v>0</v>
      </c>
      <c r="N48" s="110">
        <v>7.97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45047.202000000012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110">
        <v>95564.733000000007</v>
      </c>
      <c r="D49" s="110">
        <v>38.619999999999997</v>
      </c>
      <c r="E49" s="110">
        <v>931.91</v>
      </c>
      <c r="F49" s="110">
        <v>0</v>
      </c>
      <c r="G49" s="110">
        <v>0.24</v>
      </c>
      <c r="H49" s="110">
        <v>95603.353000000003</v>
      </c>
      <c r="I49" s="110">
        <v>77.25</v>
      </c>
      <c r="J49" s="110">
        <v>157.52000000000001</v>
      </c>
      <c r="K49" s="110">
        <v>226.84</v>
      </c>
      <c r="L49" s="110">
        <v>0</v>
      </c>
      <c r="M49" s="110">
        <v>0</v>
      </c>
      <c r="N49" s="110">
        <v>234.77</v>
      </c>
      <c r="O49" s="110">
        <v>288.42000000000007</v>
      </c>
      <c r="P49" s="110">
        <v>291.31</v>
      </c>
      <c r="Q49" s="110">
        <v>425.79000000000008</v>
      </c>
      <c r="R49" s="110">
        <v>0</v>
      </c>
      <c r="S49" s="110">
        <v>0.41000000000000003</v>
      </c>
      <c r="T49" s="110">
        <v>579.73000000000013</v>
      </c>
      <c r="U49" s="110">
        <v>96417.853000000003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110">
        <v>172797.397</v>
      </c>
      <c r="D50" s="110">
        <v>110.6</v>
      </c>
      <c r="E50" s="110">
        <v>1761.037</v>
      </c>
      <c r="F50" s="110">
        <v>340.76</v>
      </c>
      <c r="G50" s="110">
        <v>1065.1600000000001</v>
      </c>
      <c r="H50" s="110">
        <v>172567.23699999999</v>
      </c>
      <c r="I50" s="110">
        <v>2617.4500000000003</v>
      </c>
      <c r="J50" s="110">
        <v>173.72200000000001</v>
      </c>
      <c r="K50" s="110">
        <v>746.53899999999999</v>
      </c>
      <c r="L50" s="110">
        <v>0.04</v>
      </c>
      <c r="M50" s="110">
        <v>2.4900000000000002</v>
      </c>
      <c r="N50" s="110">
        <v>2791.1320000000005</v>
      </c>
      <c r="O50" s="110">
        <v>7864.6940000000004</v>
      </c>
      <c r="P50" s="110">
        <v>591.65000000000009</v>
      </c>
      <c r="Q50" s="110">
        <v>2946.4100000000003</v>
      </c>
      <c r="R50" s="110">
        <v>0.3</v>
      </c>
      <c r="S50" s="110">
        <v>144.46999999999997</v>
      </c>
      <c r="T50" s="110">
        <v>8456.0439999999999</v>
      </c>
      <c r="U50" s="110">
        <v>183814.413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3"/>
      <c r="C51" s="301" t="s">
        <v>54</v>
      </c>
      <c r="D51" s="301"/>
      <c r="E51" s="301"/>
      <c r="F51" s="301"/>
      <c r="G51" s="301"/>
      <c r="H51" s="118"/>
      <c r="I51" s="283"/>
      <c r="J51" s="283">
        <f>D50+J50+P50-F50-L50-R50</f>
        <v>534.87200000000018</v>
      </c>
      <c r="K51" s="283"/>
      <c r="L51" s="283"/>
      <c r="M51" s="283"/>
      <c r="N51" s="283"/>
      <c r="R51" s="283"/>
      <c r="U51" s="28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3"/>
      <c r="C52" s="301" t="s">
        <v>55</v>
      </c>
      <c r="D52" s="301"/>
      <c r="E52" s="301"/>
      <c r="F52" s="301"/>
      <c r="G52" s="301"/>
      <c r="H52" s="119"/>
      <c r="I52" s="283"/>
      <c r="J52" s="283">
        <f>E50+K50+Q50-G50-M50-S50</f>
        <v>4241.8660000000009</v>
      </c>
      <c r="K52" s="283"/>
      <c r="L52" s="283"/>
      <c r="M52" s="283"/>
      <c r="N52" s="283"/>
      <c r="R52" s="283"/>
      <c r="T52" s="28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1" t="s">
        <v>56</v>
      </c>
      <c r="D53" s="301"/>
      <c r="E53" s="301"/>
      <c r="F53" s="301"/>
      <c r="G53" s="301"/>
      <c r="H53" s="119"/>
      <c r="I53" s="121"/>
      <c r="J53" s="283">
        <f>H50+N50+T50</f>
        <v>183814.413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3"/>
      <c r="E54" s="283"/>
      <c r="F54" s="283"/>
      <c r="G54" s="283"/>
      <c r="H54" s="119"/>
      <c r="I54" s="121"/>
      <c r="J54" s="283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3"/>
      <c r="E55" s="283"/>
      <c r="F55" s="283"/>
      <c r="G55" s="283"/>
      <c r="H55" s="119"/>
      <c r="I55" s="121"/>
      <c r="J55" s="283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5" t="s">
        <v>57</v>
      </c>
      <c r="C56" s="325"/>
      <c r="D56" s="325"/>
      <c r="E56" s="325"/>
      <c r="F56" s="325"/>
      <c r="G56" s="153"/>
      <c r="H56" s="154"/>
      <c r="I56" s="155"/>
      <c r="J56" s="330"/>
      <c r="K56" s="329"/>
      <c r="L56" s="329"/>
      <c r="M56" s="169" t="e">
        <f>#REF!+'dec-2021'!J53</f>
        <v>#REF!</v>
      </c>
      <c r="N56" s="154"/>
      <c r="O56" s="154"/>
      <c r="P56" s="285"/>
      <c r="Q56" s="325" t="s">
        <v>58</v>
      </c>
      <c r="R56" s="325"/>
      <c r="S56" s="325"/>
      <c r="T56" s="325"/>
      <c r="U56" s="325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5" t="s">
        <v>59</v>
      </c>
      <c r="C57" s="325"/>
      <c r="D57" s="325"/>
      <c r="E57" s="325"/>
      <c r="F57" s="325"/>
      <c r="G57" s="154"/>
      <c r="H57" s="153"/>
      <c r="I57" s="156"/>
      <c r="J57" s="157"/>
      <c r="K57" s="286"/>
      <c r="L57" s="157"/>
      <c r="M57" s="154"/>
      <c r="N57" s="153"/>
      <c r="O57" s="154"/>
      <c r="P57" s="285"/>
      <c r="Q57" s="325" t="s">
        <v>59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9" t="s">
        <v>61</v>
      </c>
      <c r="K58" s="329"/>
      <c r="L58" s="329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9" t="s">
        <v>62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3:21" x14ac:dyDescent="0.35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3:21" x14ac:dyDescent="0.35">
      <c r="P66" s="107"/>
      <c r="Q66" s="107"/>
      <c r="R66" s="107"/>
      <c r="S66" s="108"/>
      <c r="T66" s="107"/>
      <c r="U66" s="107"/>
    </row>
    <row r="67" spans="3:21" x14ac:dyDescent="0.35">
      <c r="P67" s="107"/>
      <c r="Q67" s="107"/>
      <c r="R67" s="107"/>
      <c r="S67" s="108"/>
      <c r="T67" s="107"/>
      <c r="U67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6"/>
  <sheetViews>
    <sheetView view="pageBreakPreview" zoomScale="40" zoomScaleNormal="55" zoomScaleSheetLayoutView="40" workbookViewId="0">
      <selection activeCell="I13" sqref="I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8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0</v>
      </c>
      <c r="G6" s="200">
        <v>72.3</v>
      </c>
      <c r="H6" s="200">
        <v>96.970000000000653</v>
      </c>
      <c r="I6" s="200">
        <v>173.44599999999994</v>
      </c>
      <c r="J6" s="200">
        <v>0</v>
      </c>
      <c r="K6" s="200">
        <v>42.681000000000004</v>
      </c>
      <c r="L6" s="200">
        <v>0</v>
      </c>
      <c r="M6" s="200">
        <v>0.04</v>
      </c>
      <c r="N6" s="200">
        <v>173.44599999999994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554.55600000000072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</v>
      </c>
      <c r="E7" s="200">
        <v>0.45000000000000007</v>
      </c>
      <c r="F7" s="200">
        <v>0</v>
      </c>
      <c r="G7" s="200">
        <v>0.33999999999999997</v>
      </c>
      <c r="H7" s="200">
        <v>497.58499999999987</v>
      </c>
      <c r="I7" s="200">
        <v>130.839</v>
      </c>
      <c r="J7" s="200">
        <v>7.7130000000000001</v>
      </c>
      <c r="K7" s="200">
        <v>18.522000000000002</v>
      </c>
      <c r="L7" s="200">
        <v>0</v>
      </c>
      <c r="M7" s="200">
        <v>0</v>
      </c>
      <c r="N7" s="200">
        <v>138.55199999999999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858.40699999999993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207.25600000000003</v>
      </c>
      <c r="J8" s="200">
        <v>1.899</v>
      </c>
      <c r="K8" s="200">
        <v>11.821999999999999</v>
      </c>
      <c r="L8" s="200">
        <v>0</v>
      </c>
      <c r="M8" s="200">
        <v>0</v>
      </c>
      <c r="N8" s="200">
        <v>209.15500000000003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1674.4549999999999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143.86000000000007</v>
      </c>
      <c r="J9" s="200">
        <v>0.25</v>
      </c>
      <c r="K9" s="200">
        <v>2.0760000000000001</v>
      </c>
      <c r="L9" s="200">
        <v>0</v>
      </c>
      <c r="M9" s="200">
        <v>0</v>
      </c>
      <c r="N9" s="200">
        <v>144.11000000000007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378.39000000000004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202">
        <v>1248.5150000000003</v>
      </c>
      <c r="D10" s="202">
        <v>0</v>
      </c>
      <c r="E10" s="202">
        <v>48.18</v>
      </c>
      <c r="F10" s="202">
        <v>0</v>
      </c>
      <c r="G10" s="202">
        <v>162.63999999999999</v>
      </c>
      <c r="H10" s="202">
        <v>1248.5150000000003</v>
      </c>
      <c r="I10" s="202">
        <v>655.40100000000007</v>
      </c>
      <c r="J10" s="202">
        <v>9.8620000000000001</v>
      </c>
      <c r="K10" s="202">
        <v>75.100999999999999</v>
      </c>
      <c r="L10" s="202">
        <v>0</v>
      </c>
      <c r="M10" s="202">
        <v>0.04</v>
      </c>
      <c r="N10" s="202">
        <v>665.26300000000015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3465.8080000000004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125.46300000000001</v>
      </c>
      <c r="J11" s="200">
        <v>0.86</v>
      </c>
      <c r="K11" s="200">
        <v>5.09</v>
      </c>
      <c r="L11" s="200">
        <v>0</v>
      </c>
      <c r="M11" s="200">
        <v>0.4</v>
      </c>
      <c r="N11" s="200">
        <v>126.32300000000001</v>
      </c>
      <c r="O11" s="201">
        <v>787.78</v>
      </c>
      <c r="P11" s="200">
        <v>0</v>
      </c>
      <c r="Q11" s="200">
        <v>208.87</v>
      </c>
      <c r="R11" s="200">
        <v>0</v>
      </c>
      <c r="S11" s="200">
        <v>0</v>
      </c>
      <c r="T11" s="201">
        <v>787.78</v>
      </c>
      <c r="U11" s="201">
        <v>1957.062999999999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153.6640000000001</v>
      </c>
      <c r="J12" s="200">
        <v>1.17</v>
      </c>
      <c r="K12" s="200">
        <v>7.24</v>
      </c>
      <c r="L12" s="200">
        <v>0</v>
      </c>
      <c r="M12" s="200">
        <v>0.72</v>
      </c>
      <c r="N12" s="200">
        <v>154.83400000000009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1265.8039999999999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203.90399999999997</v>
      </c>
      <c r="J13" s="200">
        <v>1.96</v>
      </c>
      <c r="K13" s="200">
        <v>12.010000000000002</v>
      </c>
      <c r="L13" s="200">
        <v>0</v>
      </c>
      <c r="M13" s="200">
        <v>0</v>
      </c>
      <c r="N13" s="200">
        <v>205.86399999999998</v>
      </c>
      <c r="O13" s="201">
        <v>403.31999999999994</v>
      </c>
      <c r="P13" s="200">
        <v>0.06</v>
      </c>
      <c r="Q13" s="200">
        <v>51.22</v>
      </c>
      <c r="R13" s="200">
        <v>0</v>
      </c>
      <c r="S13" s="200">
        <v>0</v>
      </c>
      <c r="T13" s="201">
        <v>403.37999999999994</v>
      </c>
      <c r="U13" s="201">
        <v>2693.8239999999996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483.03100000000006</v>
      </c>
      <c r="J14" s="202">
        <v>3.9899999999999998</v>
      </c>
      <c r="K14" s="202">
        <v>24.340000000000003</v>
      </c>
      <c r="L14" s="202">
        <v>0</v>
      </c>
      <c r="M14" s="202">
        <v>1.1200000000000001</v>
      </c>
      <c r="N14" s="202">
        <v>487.02100000000007</v>
      </c>
      <c r="O14" s="202">
        <v>1278.3</v>
      </c>
      <c r="P14" s="202">
        <v>0.06</v>
      </c>
      <c r="Q14" s="202">
        <v>260.76</v>
      </c>
      <c r="R14" s="202">
        <v>0</v>
      </c>
      <c r="S14" s="202">
        <v>0</v>
      </c>
      <c r="T14" s="202">
        <v>1278.3599999999999</v>
      </c>
      <c r="U14" s="202">
        <v>5916.6909999999989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1303.4219999999991</v>
      </c>
      <c r="D15" s="200">
        <v>1.66</v>
      </c>
      <c r="E15" s="200">
        <v>19.639999999999997</v>
      </c>
      <c r="F15" s="200">
        <v>0</v>
      </c>
      <c r="G15" s="200">
        <v>19.73</v>
      </c>
      <c r="H15" s="200">
        <v>1305.0819999999992</v>
      </c>
      <c r="I15" s="200">
        <v>113.01000000000003</v>
      </c>
      <c r="J15" s="200">
        <v>0.68</v>
      </c>
      <c r="K15" s="200">
        <v>2.6700000000000004</v>
      </c>
      <c r="L15" s="200">
        <v>0</v>
      </c>
      <c r="M15" s="200">
        <v>0</v>
      </c>
      <c r="N15" s="200">
        <v>113.69000000000004</v>
      </c>
      <c r="O15" s="201">
        <v>686.67899999999997</v>
      </c>
      <c r="P15" s="200">
        <v>68.320000000000007</v>
      </c>
      <c r="Q15" s="200">
        <v>559.59</v>
      </c>
      <c r="R15" s="200">
        <v>0</v>
      </c>
      <c r="S15" s="200">
        <v>0</v>
      </c>
      <c r="T15" s="201">
        <v>754.99900000000002</v>
      </c>
      <c r="U15" s="201">
        <v>2173.7709999999993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28.466999999999992</v>
      </c>
      <c r="J16" s="200">
        <v>0.19</v>
      </c>
      <c r="K16" s="200">
        <v>7.5699999999999994</v>
      </c>
      <c r="L16" s="200">
        <v>0</v>
      </c>
      <c r="M16" s="200">
        <v>0.99</v>
      </c>
      <c r="N16" s="200">
        <v>28.656999999999993</v>
      </c>
      <c r="O16" s="201">
        <v>491.52100000000007</v>
      </c>
      <c r="P16" s="200">
        <v>0</v>
      </c>
      <c r="Q16" s="200">
        <v>70.81</v>
      </c>
      <c r="R16" s="200">
        <v>0</v>
      </c>
      <c r="S16" s="200">
        <v>70.959999999999994</v>
      </c>
      <c r="T16" s="201">
        <v>491.52100000000007</v>
      </c>
      <c r="U16" s="201">
        <v>759.53199999999993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17.849999999999987</v>
      </c>
      <c r="J17" s="200">
        <v>0.03</v>
      </c>
      <c r="K17" s="200">
        <v>1.8099999999999998</v>
      </c>
      <c r="L17" s="200">
        <v>0</v>
      </c>
      <c r="M17" s="200">
        <v>0.3</v>
      </c>
      <c r="N17" s="200">
        <v>17.879999999999988</v>
      </c>
      <c r="O17" s="201">
        <v>239.88799999999998</v>
      </c>
      <c r="P17" s="200">
        <v>7.0000000000000007E-2</v>
      </c>
      <c r="Q17" s="200">
        <v>45.11</v>
      </c>
      <c r="R17" s="200">
        <v>0</v>
      </c>
      <c r="S17" s="200">
        <v>0.05</v>
      </c>
      <c r="T17" s="201">
        <v>239.95799999999997</v>
      </c>
      <c r="U17" s="201">
        <v>927.70299999999929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202">
        <v>2212.6409999999983</v>
      </c>
      <c r="D18" s="202">
        <v>1.66</v>
      </c>
      <c r="E18" s="202">
        <v>59.56</v>
      </c>
      <c r="F18" s="202">
        <v>0</v>
      </c>
      <c r="G18" s="202">
        <v>19.73</v>
      </c>
      <c r="H18" s="202">
        <v>2214.3009999999986</v>
      </c>
      <c r="I18" s="202">
        <v>159.32700000000003</v>
      </c>
      <c r="J18" s="202">
        <v>0.90000000000000013</v>
      </c>
      <c r="K18" s="202">
        <v>12.05</v>
      </c>
      <c r="L18" s="202">
        <v>0</v>
      </c>
      <c r="M18" s="202">
        <v>1.29</v>
      </c>
      <c r="N18" s="202">
        <v>160.22700000000003</v>
      </c>
      <c r="O18" s="202">
        <v>1418.088</v>
      </c>
      <c r="P18" s="202">
        <v>68.39</v>
      </c>
      <c r="Q18" s="202">
        <v>675.5100000000001</v>
      </c>
      <c r="R18" s="202">
        <v>0</v>
      </c>
      <c r="S18" s="202">
        <v>71.009999999999991</v>
      </c>
      <c r="T18" s="202">
        <v>1486.4780000000001</v>
      </c>
      <c r="U18" s="202">
        <v>3861.0059999999985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154.88100000000009</v>
      </c>
      <c r="J19" s="200">
        <v>0.08</v>
      </c>
      <c r="K19" s="200">
        <v>2.66</v>
      </c>
      <c r="L19" s="200">
        <v>0</v>
      </c>
      <c r="M19" s="200">
        <v>0</v>
      </c>
      <c r="N19" s="200">
        <v>154.9610000000001</v>
      </c>
      <c r="O19" s="201">
        <v>741.01099999999985</v>
      </c>
      <c r="P19" s="200">
        <v>0.65</v>
      </c>
      <c r="Q19" s="200">
        <v>399.73</v>
      </c>
      <c r="R19" s="200">
        <v>0</v>
      </c>
      <c r="S19" s="200">
        <v>0</v>
      </c>
      <c r="T19" s="201">
        <v>741.66099999999983</v>
      </c>
      <c r="U19" s="201">
        <v>1921.0469999999991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51.883000000000017</v>
      </c>
      <c r="J20" s="200">
        <v>0.15</v>
      </c>
      <c r="K20" s="200">
        <v>1.8699999999999999</v>
      </c>
      <c r="L20" s="200">
        <v>0</v>
      </c>
      <c r="M20" s="200">
        <v>0</v>
      </c>
      <c r="N20" s="200">
        <v>52.033000000000015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505.52299999999985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15.760000000000005</v>
      </c>
      <c r="J21" s="200">
        <v>0.09</v>
      </c>
      <c r="K21" s="200">
        <v>0.25</v>
      </c>
      <c r="L21" s="200">
        <v>0</v>
      </c>
      <c r="M21" s="200">
        <v>0</v>
      </c>
      <c r="N21" s="200">
        <v>15.850000000000005</v>
      </c>
      <c r="O21" s="201">
        <v>775.63999999999987</v>
      </c>
      <c r="P21" s="200">
        <v>0.2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818.75999999999976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1120.9019999999998</v>
      </c>
      <c r="D22" s="200">
        <v>3.6</v>
      </c>
      <c r="E22" s="200">
        <v>26.54</v>
      </c>
      <c r="F22" s="200">
        <v>0</v>
      </c>
      <c r="G22" s="200">
        <v>75</v>
      </c>
      <c r="H22" s="200">
        <v>1124.5019999999997</v>
      </c>
      <c r="I22" s="200">
        <v>39.343999999999994</v>
      </c>
      <c r="J22" s="200">
        <v>2.4500000000000002</v>
      </c>
      <c r="K22" s="200">
        <v>26.5</v>
      </c>
      <c r="L22" s="200">
        <v>0</v>
      </c>
      <c r="M22" s="200">
        <v>0</v>
      </c>
      <c r="N22" s="200">
        <v>41.793999999999997</v>
      </c>
      <c r="O22" s="201">
        <v>403.42500000000001</v>
      </c>
      <c r="P22" s="200">
        <v>0</v>
      </c>
      <c r="Q22" s="200">
        <v>236.14000000000004</v>
      </c>
      <c r="R22" s="200">
        <v>0</v>
      </c>
      <c r="S22" s="200">
        <v>0</v>
      </c>
      <c r="T22" s="201">
        <v>403.42500000000001</v>
      </c>
      <c r="U22" s="201">
        <v>1569.7209999999998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202">
        <v>2315.0869999999986</v>
      </c>
      <c r="D23" s="202">
        <v>3.6</v>
      </c>
      <c r="E23" s="202">
        <v>27.419999999999998</v>
      </c>
      <c r="F23" s="202">
        <v>0</v>
      </c>
      <c r="G23" s="202">
        <v>255</v>
      </c>
      <c r="H23" s="202">
        <v>2318.686999999999</v>
      </c>
      <c r="I23" s="202">
        <v>261.86800000000011</v>
      </c>
      <c r="J23" s="202">
        <v>2.77</v>
      </c>
      <c r="K23" s="202">
        <v>31.28</v>
      </c>
      <c r="L23" s="202">
        <v>0</v>
      </c>
      <c r="M23" s="202">
        <v>0</v>
      </c>
      <c r="N23" s="202">
        <v>264.63800000000009</v>
      </c>
      <c r="O23" s="202">
        <v>2230.8759999999997</v>
      </c>
      <c r="P23" s="202">
        <v>0.85000000000000009</v>
      </c>
      <c r="Q23" s="202">
        <v>784.5</v>
      </c>
      <c r="R23" s="202">
        <v>0</v>
      </c>
      <c r="S23" s="202">
        <v>0</v>
      </c>
      <c r="T23" s="202">
        <v>2231.7259999999997</v>
      </c>
      <c r="U23" s="202">
        <v>4815.0509999999986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202">
        <v>9927.5529999999962</v>
      </c>
      <c r="D24" s="202">
        <v>5.26</v>
      </c>
      <c r="E24" s="202">
        <v>135.24</v>
      </c>
      <c r="F24" s="202">
        <v>0</v>
      </c>
      <c r="G24" s="202">
        <v>1047.9000000000001</v>
      </c>
      <c r="H24" s="202">
        <v>9932.8129999999946</v>
      </c>
      <c r="I24" s="202">
        <v>1559.6270000000004</v>
      </c>
      <c r="J24" s="202">
        <v>17.521999999999998</v>
      </c>
      <c r="K24" s="202">
        <v>142.77100000000002</v>
      </c>
      <c r="L24" s="202">
        <v>0</v>
      </c>
      <c r="M24" s="202">
        <v>2.4500000000000002</v>
      </c>
      <c r="N24" s="202">
        <v>1577.1490000000003</v>
      </c>
      <c r="O24" s="202">
        <v>6479.2939999999999</v>
      </c>
      <c r="P24" s="202">
        <v>69.3</v>
      </c>
      <c r="Q24" s="202">
        <v>1882.1200000000003</v>
      </c>
      <c r="R24" s="202">
        <v>0</v>
      </c>
      <c r="S24" s="202">
        <v>71.009999999999991</v>
      </c>
      <c r="T24" s="202">
        <v>6548.5939999999991</v>
      </c>
      <c r="U24" s="202">
        <v>18058.555999999997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1205.3319999999994</v>
      </c>
      <c r="D25" s="200">
        <v>2.7</v>
      </c>
      <c r="E25" s="200">
        <v>24.389999999999997</v>
      </c>
      <c r="F25" s="200">
        <v>0</v>
      </c>
      <c r="G25" s="200">
        <v>0</v>
      </c>
      <c r="H25" s="200">
        <v>1208.0319999999995</v>
      </c>
      <c r="I25" s="200">
        <v>0.04</v>
      </c>
      <c r="J25" s="200">
        <v>0.04</v>
      </c>
      <c r="K25" s="200">
        <v>0.12</v>
      </c>
      <c r="L25" s="200">
        <v>0</v>
      </c>
      <c r="M25" s="200">
        <v>0.04</v>
      </c>
      <c r="N25" s="200">
        <v>0.08</v>
      </c>
      <c r="O25" s="201">
        <v>172.74</v>
      </c>
      <c r="P25" s="200">
        <v>13.65</v>
      </c>
      <c r="Q25" s="200">
        <v>57.25</v>
      </c>
      <c r="R25" s="200">
        <v>0</v>
      </c>
      <c r="S25" s="200">
        <v>0.42</v>
      </c>
      <c r="T25" s="201">
        <v>186.39000000000001</v>
      </c>
      <c r="U25" s="201">
        <v>1394.5019999999995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10390.576999999992</v>
      </c>
      <c r="D26" s="200">
        <v>6.45</v>
      </c>
      <c r="E26" s="200">
        <v>98.84</v>
      </c>
      <c r="F26" s="200">
        <v>0</v>
      </c>
      <c r="G26" s="200">
        <v>0</v>
      </c>
      <c r="H26" s="200">
        <v>10397.026999999993</v>
      </c>
      <c r="I26" s="200">
        <v>397.315</v>
      </c>
      <c r="J26" s="200">
        <v>6.85</v>
      </c>
      <c r="K26" s="200">
        <v>19.13</v>
      </c>
      <c r="L26" s="200">
        <v>0</v>
      </c>
      <c r="M26" s="200">
        <v>0</v>
      </c>
      <c r="N26" s="200">
        <v>404.16500000000002</v>
      </c>
      <c r="O26" s="201">
        <v>36.890000000000015</v>
      </c>
      <c r="P26" s="200">
        <v>0.49</v>
      </c>
      <c r="Q26" s="200">
        <v>7.25</v>
      </c>
      <c r="R26" s="200">
        <v>0</v>
      </c>
      <c r="S26" s="200">
        <v>45.22</v>
      </c>
      <c r="T26" s="201">
        <v>37.380000000000017</v>
      </c>
      <c r="U26" s="201">
        <v>10838.571999999993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202">
        <v>11595.908999999992</v>
      </c>
      <c r="D27" s="202">
        <v>9.15</v>
      </c>
      <c r="E27" s="202">
        <v>123.23</v>
      </c>
      <c r="F27" s="202">
        <v>0</v>
      </c>
      <c r="G27" s="202">
        <v>0</v>
      </c>
      <c r="H27" s="202">
        <v>11605.058999999992</v>
      </c>
      <c r="I27" s="202">
        <v>397.35500000000002</v>
      </c>
      <c r="J27" s="202">
        <v>6.89</v>
      </c>
      <c r="K27" s="202">
        <v>19.25</v>
      </c>
      <c r="L27" s="202">
        <v>0</v>
      </c>
      <c r="M27" s="202">
        <v>0.04</v>
      </c>
      <c r="N27" s="202">
        <v>404.245</v>
      </c>
      <c r="O27" s="202">
        <v>209.63000000000002</v>
      </c>
      <c r="P27" s="202">
        <v>14.14</v>
      </c>
      <c r="Q27" s="202">
        <v>64.5</v>
      </c>
      <c r="R27" s="202">
        <v>0</v>
      </c>
      <c r="S27" s="202">
        <v>45.64</v>
      </c>
      <c r="T27" s="202">
        <v>223.77000000000004</v>
      </c>
      <c r="U27" s="202">
        <v>12233.073999999993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4476.8270000000011</v>
      </c>
      <c r="D28" s="200">
        <v>11.989000000000001</v>
      </c>
      <c r="E28" s="200">
        <v>87.203000000000003</v>
      </c>
      <c r="F28" s="200">
        <v>0</v>
      </c>
      <c r="G28" s="200">
        <v>0</v>
      </c>
      <c r="H28" s="200">
        <v>4488.8160000000007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354.68</v>
      </c>
      <c r="P28" s="200">
        <v>107.97</v>
      </c>
      <c r="Q28" s="200">
        <v>324.57</v>
      </c>
      <c r="R28" s="200">
        <v>0</v>
      </c>
      <c r="S28" s="200">
        <v>0</v>
      </c>
      <c r="T28" s="201">
        <v>462.65</v>
      </c>
      <c r="U28" s="201">
        <v>5136.1660000000002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6413.8990000000022</v>
      </c>
      <c r="D29" s="200">
        <v>10.359</v>
      </c>
      <c r="E29" s="200">
        <v>248.91400000000004</v>
      </c>
      <c r="F29" s="200">
        <v>0</v>
      </c>
      <c r="G29" s="200">
        <v>0</v>
      </c>
      <c r="H29" s="200">
        <v>6424.2580000000025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104.96</v>
      </c>
      <c r="P29" s="200">
        <v>44.91</v>
      </c>
      <c r="Q29" s="200">
        <v>149.64999999999998</v>
      </c>
      <c r="R29" s="200">
        <v>0</v>
      </c>
      <c r="S29" s="200">
        <v>0</v>
      </c>
      <c r="T29" s="201">
        <v>149.87</v>
      </c>
      <c r="U29" s="201">
        <v>6704.9280000000026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3109.7509999999993</v>
      </c>
      <c r="D30" s="200">
        <v>4.4779999999999998</v>
      </c>
      <c r="E30" s="200">
        <v>43.546000000000006</v>
      </c>
      <c r="F30" s="200">
        <v>0</v>
      </c>
      <c r="G30" s="200">
        <v>3.38</v>
      </c>
      <c r="H30" s="200">
        <v>3114.2289999999994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3408.8489999999993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4380.54</v>
      </c>
      <c r="D31" s="200">
        <v>2.27</v>
      </c>
      <c r="E31" s="200">
        <v>26.939999999999994</v>
      </c>
      <c r="F31" s="200">
        <v>0</v>
      </c>
      <c r="G31" s="200">
        <v>0</v>
      </c>
      <c r="H31" s="200">
        <v>4382.8100000000004</v>
      </c>
      <c r="I31" s="200">
        <v>223.1</v>
      </c>
      <c r="J31" s="200">
        <v>1.1000000000000001</v>
      </c>
      <c r="K31" s="200">
        <v>90.359999999999985</v>
      </c>
      <c r="L31" s="200">
        <v>0</v>
      </c>
      <c r="M31" s="200">
        <v>0</v>
      </c>
      <c r="N31" s="200">
        <v>224.2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4850.66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202">
        <v>18381.017000000003</v>
      </c>
      <c r="D32" s="202">
        <v>29.096</v>
      </c>
      <c r="E32" s="202">
        <v>406.60300000000007</v>
      </c>
      <c r="F32" s="202">
        <v>0</v>
      </c>
      <c r="G32" s="202">
        <v>3.38</v>
      </c>
      <c r="H32" s="202">
        <v>18410.113000000005</v>
      </c>
      <c r="I32" s="202">
        <v>588.78</v>
      </c>
      <c r="J32" s="202">
        <v>1.1000000000000001</v>
      </c>
      <c r="K32" s="202">
        <v>381.18999999999994</v>
      </c>
      <c r="L32" s="202">
        <v>0</v>
      </c>
      <c r="M32" s="202">
        <v>0</v>
      </c>
      <c r="N32" s="202">
        <v>589.88</v>
      </c>
      <c r="O32" s="202">
        <v>947.7299999999999</v>
      </c>
      <c r="P32" s="202">
        <v>152.88</v>
      </c>
      <c r="Q32" s="202">
        <v>590.18999999999994</v>
      </c>
      <c r="R32" s="202">
        <v>0</v>
      </c>
      <c r="S32" s="202">
        <v>27.41</v>
      </c>
      <c r="T32" s="202">
        <v>1100.6099999999999</v>
      </c>
      <c r="U32" s="202">
        <v>20100.603000000003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5942.0300000000016</v>
      </c>
      <c r="D33" s="200">
        <v>71.95</v>
      </c>
      <c r="E33" s="200">
        <v>147.87</v>
      </c>
      <c r="F33" s="200">
        <v>0</v>
      </c>
      <c r="G33" s="200">
        <v>0</v>
      </c>
      <c r="H33" s="200">
        <v>6013.9800000000014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6054.6800000000012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4732.5550000000012</v>
      </c>
      <c r="D34" s="200">
        <v>30.08</v>
      </c>
      <c r="E34" s="200">
        <v>151.37</v>
      </c>
      <c r="F34" s="200">
        <v>0</v>
      </c>
      <c r="G34" s="200">
        <v>13.64</v>
      </c>
      <c r="H34" s="200">
        <v>4762.6350000000011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4888.2050000000017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7016.6999999999989</v>
      </c>
      <c r="D36" s="200">
        <v>1.81</v>
      </c>
      <c r="E36" s="200">
        <v>10.910000000000002</v>
      </c>
      <c r="F36" s="200">
        <v>0</v>
      </c>
      <c r="G36" s="200">
        <v>0</v>
      </c>
      <c r="H36" s="200">
        <v>7018.5099999999993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7021.61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202">
        <v>37059.405000000006</v>
      </c>
      <c r="D37" s="202">
        <v>103.84</v>
      </c>
      <c r="E37" s="202">
        <v>311.40000000000003</v>
      </c>
      <c r="F37" s="202">
        <v>0</v>
      </c>
      <c r="G37" s="202">
        <v>13.64</v>
      </c>
      <c r="H37" s="202">
        <v>37163.245000000003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37413.505000000005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202">
        <v>67036.331000000006</v>
      </c>
      <c r="D38" s="202">
        <v>142.08600000000001</v>
      </c>
      <c r="E38" s="202">
        <v>841.23300000000017</v>
      </c>
      <c r="F38" s="202">
        <v>0</v>
      </c>
      <c r="G38" s="202">
        <v>17.02</v>
      </c>
      <c r="H38" s="202">
        <v>67178.417000000001</v>
      </c>
      <c r="I38" s="202">
        <v>996.73500000000001</v>
      </c>
      <c r="J38" s="202">
        <v>7.99</v>
      </c>
      <c r="K38" s="202">
        <v>402.43999999999994</v>
      </c>
      <c r="L38" s="202">
        <v>0</v>
      </c>
      <c r="M38" s="202">
        <v>0.04</v>
      </c>
      <c r="N38" s="202">
        <v>1004.725</v>
      </c>
      <c r="O38" s="202">
        <v>1397.02</v>
      </c>
      <c r="P38" s="202">
        <v>167.01999999999998</v>
      </c>
      <c r="Q38" s="202">
        <v>874.81999999999994</v>
      </c>
      <c r="R38" s="202">
        <v>0</v>
      </c>
      <c r="S38" s="202">
        <v>73.05</v>
      </c>
      <c r="T38" s="202">
        <v>1564.04</v>
      </c>
      <c r="U38" s="202">
        <v>69747.182000000001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13873.068000000003</v>
      </c>
      <c r="D39" s="200">
        <v>2.629999999999999</v>
      </c>
      <c r="E39" s="200">
        <v>90.84999999999998</v>
      </c>
      <c r="F39" s="200">
        <v>0</v>
      </c>
      <c r="G39" s="200">
        <v>0.24</v>
      </c>
      <c r="H39" s="200">
        <v>13875.698000000002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14177.518000000002</v>
      </c>
    </row>
    <row r="40" spans="1:132" ht="38.25" customHeight="1" x14ac:dyDescent="0.45">
      <c r="A40" s="246">
        <v>26</v>
      </c>
      <c r="B40" s="246" t="s">
        <v>110</v>
      </c>
      <c r="C40" s="200">
        <v>10524.765999999994</v>
      </c>
      <c r="D40" s="200">
        <v>62.84</v>
      </c>
      <c r="E40" s="200">
        <v>477.89</v>
      </c>
      <c r="F40" s="200">
        <v>0</v>
      </c>
      <c r="G40" s="200">
        <v>0</v>
      </c>
      <c r="H40" s="200">
        <v>10587.605999999994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10677.185999999994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23945.484</v>
      </c>
      <c r="D41" s="200">
        <v>18.88</v>
      </c>
      <c r="E41" s="200">
        <v>76.809999999999988</v>
      </c>
      <c r="F41" s="200">
        <v>0</v>
      </c>
      <c r="G41" s="200">
        <v>0</v>
      </c>
      <c r="H41" s="200">
        <v>23964.364000000001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24002.834000000003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2450.9730000000004</v>
      </c>
      <c r="D42" s="200">
        <v>7.91</v>
      </c>
      <c r="E42" s="200">
        <v>172.42</v>
      </c>
      <c r="F42" s="200">
        <v>0</v>
      </c>
      <c r="G42" s="200">
        <v>0</v>
      </c>
      <c r="H42" s="200">
        <v>2458.8830000000003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2605.3730000000005</v>
      </c>
    </row>
    <row r="43" spans="1:132" s="111" customFormat="1" ht="38.25" customHeight="1" x14ac:dyDescent="0.4">
      <c r="A43" s="336" t="s">
        <v>109</v>
      </c>
      <c r="B43" s="336"/>
      <c r="C43" s="202">
        <v>50794.290999999997</v>
      </c>
      <c r="D43" s="202">
        <v>92.259999999999991</v>
      </c>
      <c r="E43" s="202">
        <v>817.96999999999991</v>
      </c>
      <c r="F43" s="202">
        <v>0</v>
      </c>
      <c r="G43" s="202">
        <v>0.24</v>
      </c>
      <c r="H43" s="202">
        <v>50886.550999999999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51462.911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14088.514999999999</v>
      </c>
      <c r="D44" s="200">
        <v>8.7799999999999994</v>
      </c>
      <c r="E44" s="200">
        <v>143.245</v>
      </c>
      <c r="F44" s="200">
        <v>0</v>
      </c>
      <c r="G44" s="200">
        <v>0</v>
      </c>
      <c r="H44" s="200">
        <v>14097.295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14209.835000000001</v>
      </c>
    </row>
    <row r="45" spans="1:132" ht="38.25" customHeight="1" x14ac:dyDescent="0.45">
      <c r="A45" s="246">
        <v>30</v>
      </c>
      <c r="B45" s="246" t="s">
        <v>114</v>
      </c>
      <c r="C45" s="200">
        <v>7312.9549999999981</v>
      </c>
      <c r="D45" s="200">
        <v>21.09</v>
      </c>
      <c r="E45" s="200">
        <v>68.685000000000002</v>
      </c>
      <c r="F45" s="200">
        <v>0</v>
      </c>
      <c r="G45" s="200">
        <v>0</v>
      </c>
      <c r="H45" s="200">
        <v>7334.0449999999983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7341.6349999999984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12303.690000000002</v>
      </c>
      <c r="D46" s="200">
        <v>0.04</v>
      </c>
      <c r="E46" s="200">
        <v>10.469999999999999</v>
      </c>
      <c r="F46" s="200">
        <v>0</v>
      </c>
      <c r="G46" s="200">
        <v>0</v>
      </c>
      <c r="H46" s="200">
        <v>12303.730000000003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12391.210000000003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11103.902000000009</v>
      </c>
      <c r="D47" s="200">
        <v>1.65</v>
      </c>
      <c r="E47" s="200">
        <v>15.36</v>
      </c>
      <c r="F47" s="200">
        <v>0</v>
      </c>
      <c r="G47" s="200">
        <v>0</v>
      </c>
      <c r="H47" s="200">
        <v>11105.552000000009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11136.082000000009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202">
        <v>44809.062000000013</v>
      </c>
      <c r="D48" s="202">
        <v>31.559999999999995</v>
      </c>
      <c r="E48" s="202">
        <v>237.76</v>
      </c>
      <c r="F48" s="202">
        <v>0</v>
      </c>
      <c r="G48" s="202">
        <v>0</v>
      </c>
      <c r="H48" s="202">
        <v>44840.62200000001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45078.762000000017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202">
        <v>95603.353000000003</v>
      </c>
      <c r="D49" s="202">
        <v>123.82</v>
      </c>
      <c r="E49" s="202">
        <v>1055.73</v>
      </c>
      <c r="F49" s="202">
        <v>0</v>
      </c>
      <c r="G49" s="202">
        <v>0.24</v>
      </c>
      <c r="H49" s="202">
        <v>95727.17300000001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96541.67300000001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202">
        <v>172567.23699999999</v>
      </c>
      <c r="D50" s="202">
        <v>271.166</v>
      </c>
      <c r="E50" s="202">
        <v>2032.2030000000002</v>
      </c>
      <c r="F50" s="202">
        <v>0</v>
      </c>
      <c r="G50" s="202">
        <v>1065.1600000000001</v>
      </c>
      <c r="H50" s="202">
        <v>172838.40300000002</v>
      </c>
      <c r="I50" s="202">
        <v>2791.1320000000005</v>
      </c>
      <c r="J50" s="202">
        <v>25.512</v>
      </c>
      <c r="K50" s="202">
        <v>772.05099999999993</v>
      </c>
      <c r="L50" s="202">
        <v>0</v>
      </c>
      <c r="M50" s="202">
        <v>2.4900000000000002</v>
      </c>
      <c r="N50" s="202">
        <v>2816.6440000000002</v>
      </c>
      <c r="O50" s="202">
        <v>8456.0439999999999</v>
      </c>
      <c r="P50" s="202">
        <v>236.32</v>
      </c>
      <c r="Q50" s="202">
        <v>3182.7300000000005</v>
      </c>
      <c r="R50" s="202">
        <v>0</v>
      </c>
      <c r="S50" s="202">
        <v>144.46999999999997</v>
      </c>
      <c r="T50" s="202">
        <v>8692.3639999999996</v>
      </c>
      <c r="U50" s="202">
        <v>184347.41100000002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8"/>
      <c r="C51" s="301" t="s">
        <v>54</v>
      </c>
      <c r="D51" s="301"/>
      <c r="E51" s="301"/>
      <c r="F51" s="301"/>
      <c r="G51" s="301"/>
      <c r="H51" s="118"/>
      <c r="I51" s="288"/>
      <c r="J51" s="288">
        <f>D50+J50+P50-F50-L50-R50</f>
        <v>532.99800000000005</v>
      </c>
      <c r="K51" s="288"/>
      <c r="L51" s="288"/>
      <c r="M51" s="288"/>
      <c r="N51" s="288"/>
      <c r="R51" s="288"/>
      <c r="U51" s="288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8"/>
      <c r="C52" s="301" t="s">
        <v>55</v>
      </c>
      <c r="D52" s="301"/>
      <c r="E52" s="301"/>
      <c r="F52" s="301"/>
      <c r="G52" s="301"/>
      <c r="H52" s="119"/>
      <c r="I52" s="288"/>
      <c r="J52" s="288">
        <f>E50+K50+Q50-G50-M50-S50</f>
        <v>4774.8640000000005</v>
      </c>
      <c r="K52" s="288"/>
      <c r="L52" s="288"/>
      <c r="M52" s="288"/>
      <c r="N52" s="288"/>
      <c r="R52" s="288"/>
      <c r="T52" s="28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1" t="s">
        <v>56</v>
      </c>
      <c r="D53" s="301"/>
      <c r="E53" s="301"/>
      <c r="F53" s="301"/>
      <c r="G53" s="301"/>
      <c r="H53" s="119"/>
      <c r="I53" s="121"/>
      <c r="J53" s="288">
        <f>H50+N50+T50</f>
        <v>184347.41100000002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8"/>
      <c r="E54" s="288"/>
      <c r="F54" s="288"/>
      <c r="G54" s="288"/>
      <c r="H54" s="119"/>
      <c r="I54" s="121"/>
      <c r="J54" s="288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8"/>
      <c r="E55" s="288"/>
      <c r="F55" s="288"/>
      <c r="G55" s="288"/>
      <c r="H55" s="119"/>
      <c r="I55" s="121"/>
      <c r="J55" s="288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5" t="s">
        <v>57</v>
      </c>
      <c r="C56" s="325"/>
      <c r="D56" s="325"/>
      <c r="E56" s="325"/>
      <c r="F56" s="325"/>
      <c r="G56" s="153"/>
      <c r="H56" s="154"/>
      <c r="I56" s="155"/>
      <c r="J56" s="330"/>
      <c r="K56" s="329"/>
      <c r="L56" s="329"/>
      <c r="M56" s="169" t="e">
        <f>#REF!+'dec-2021'!J53</f>
        <v>#REF!</v>
      </c>
      <c r="N56" s="154"/>
      <c r="O56" s="154"/>
      <c r="P56" s="290"/>
      <c r="Q56" s="325" t="s">
        <v>58</v>
      </c>
      <c r="R56" s="325"/>
      <c r="S56" s="325"/>
      <c r="T56" s="325"/>
      <c r="U56" s="325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5" t="s">
        <v>59</v>
      </c>
      <c r="C57" s="325"/>
      <c r="D57" s="325"/>
      <c r="E57" s="325"/>
      <c r="F57" s="325"/>
      <c r="G57" s="154"/>
      <c r="H57" s="153"/>
      <c r="I57" s="156"/>
      <c r="J57" s="157"/>
      <c r="K57" s="289"/>
      <c r="L57" s="157"/>
      <c r="M57" s="154"/>
      <c r="N57" s="153"/>
      <c r="O57" s="154"/>
      <c r="P57" s="290"/>
      <c r="Q57" s="325" t="s">
        <v>59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9" t="s">
        <v>61</v>
      </c>
      <c r="K58" s="329"/>
      <c r="L58" s="329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9" t="s">
        <v>62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</sheetData>
  <mergeCells count="43">
    <mergeCell ref="J58:L58"/>
    <mergeCell ref="J59:L59"/>
    <mergeCell ref="C52:G52"/>
    <mergeCell ref="C53:G53"/>
    <mergeCell ref="B56:F56"/>
    <mergeCell ref="J56:L56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I17" sqref="I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9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13</v>
      </c>
      <c r="G6" s="200">
        <v>85.3</v>
      </c>
      <c r="H6" s="200">
        <v>83.970000000000653</v>
      </c>
      <c r="I6" s="200">
        <v>173.44599999999994</v>
      </c>
      <c r="J6" s="200">
        <v>1.125</v>
      </c>
      <c r="K6" s="200">
        <v>43.806000000000004</v>
      </c>
      <c r="L6" s="200">
        <v>0</v>
      </c>
      <c r="M6" s="200">
        <v>0.04</v>
      </c>
      <c r="N6" s="200">
        <v>174.57099999999994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542.68100000000072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0.03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138.55199999999999</v>
      </c>
      <c r="J7" s="200">
        <v>1.764</v>
      </c>
      <c r="K7" s="200">
        <v>20.286000000000001</v>
      </c>
      <c r="L7" s="200">
        <v>0</v>
      </c>
      <c r="M7" s="200">
        <v>0</v>
      </c>
      <c r="N7" s="200">
        <v>140.316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860.20099999999979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209.15500000000003</v>
      </c>
      <c r="J8" s="200">
        <v>2.95</v>
      </c>
      <c r="K8" s="200">
        <v>14.771999999999998</v>
      </c>
      <c r="L8" s="200">
        <v>0</v>
      </c>
      <c r="M8" s="200">
        <v>0</v>
      </c>
      <c r="N8" s="200">
        <v>212.10500000000002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1677.4049999999997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144.11000000000007</v>
      </c>
      <c r="J9" s="200">
        <v>0.48499999999999999</v>
      </c>
      <c r="K9" s="200">
        <v>2.5609999999999999</v>
      </c>
      <c r="L9" s="200">
        <v>0</v>
      </c>
      <c r="M9" s="200">
        <v>0</v>
      </c>
      <c r="N9" s="200">
        <v>144.59500000000008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378.87500000000006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202">
        <v>1248.5150000000003</v>
      </c>
      <c r="D10" s="202">
        <v>0.03</v>
      </c>
      <c r="E10" s="202">
        <v>48.209999999999994</v>
      </c>
      <c r="F10" s="202">
        <v>13</v>
      </c>
      <c r="G10" s="202">
        <v>175.64</v>
      </c>
      <c r="H10" s="202">
        <v>1235.5450000000001</v>
      </c>
      <c r="I10" s="202">
        <v>665.26300000000015</v>
      </c>
      <c r="J10" s="202">
        <v>6.3240000000000007</v>
      </c>
      <c r="K10" s="202">
        <v>81.425000000000011</v>
      </c>
      <c r="L10" s="202">
        <v>0</v>
      </c>
      <c r="M10" s="202">
        <v>0.04</v>
      </c>
      <c r="N10" s="202">
        <v>671.58699999999999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3459.1620000000003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126.32300000000001</v>
      </c>
      <c r="J11" s="200">
        <v>0.43</v>
      </c>
      <c r="K11" s="200">
        <v>5.52</v>
      </c>
      <c r="L11" s="200">
        <v>0</v>
      </c>
      <c r="M11" s="200">
        <v>0.4</v>
      </c>
      <c r="N11" s="200">
        <v>126.75300000000001</v>
      </c>
      <c r="O11" s="201">
        <v>787.78</v>
      </c>
      <c r="P11" s="200">
        <v>0.06</v>
      </c>
      <c r="Q11" s="200">
        <v>208.93</v>
      </c>
      <c r="R11" s="200">
        <v>0</v>
      </c>
      <c r="S11" s="200">
        <v>0</v>
      </c>
      <c r="T11" s="201">
        <v>787.83999999999992</v>
      </c>
      <c r="U11" s="201">
        <v>1957.5529999999987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154.83400000000009</v>
      </c>
      <c r="J12" s="200">
        <v>1.45</v>
      </c>
      <c r="K12" s="200">
        <v>8.69</v>
      </c>
      <c r="L12" s="200">
        <v>0</v>
      </c>
      <c r="M12" s="200">
        <v>0.72</v>
      </c>
      <c r="N12" s="200">
        <v>156.28400000000008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1267.2539999999999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205.86399999999998</v>
      </c>
      <c r="J13" s="200">
        <v>1.35</v>
      </c>
      <c r="K13" s="200">
        <v>13.360000000000001</v>
      </c>
      <c r="L13" s="200">
        <v>0</v>
      </c>
      <c r="M13" s="200">
        <v>0</v>
      </c>
      <c r="N13" s="200">
        <v>207.21399999999997</v>
      </c>
      <c r="O13" s="201">
        <v>403.37999999999994</v>
      </c>
      <c r="P13" s="200">
        <v>0.1</v>
      </c>
      <c r="Q13" s="200">
        <v>51.32</v>
      </c>
      <c r="R13" s="200">
        <v>0</v>
      </c>
      <c r="S13" s="200">
        <v>0</v>
      </c>
      <c r="T13" s="201">
        <v>403.47999999999996</v>
      </c>
      <c r="U13" s="201">
        <v>2695.2739999999994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487.02100000000007</v>
      </c>
      <c r="J14" s="202">
        <v>3.23</v>
      </c>
      <c r="K14" s="202">
        <v>27.57</v>
      </c>
      <c r="L14" s="202">
        <v>0</v>
      </c>
      <c r="M14" s="202">
        <v>1.1200000000000001</v>
      </c>
      <c r="N14" s="202">
        <v>490.25100000000009</v>
      </c>
      <c r="O14" s="202">
        <v>1278.3599999999999</v>
      </c>
      <c r="P14" s="202">
        <v>0.16</v>
      </c>
      <c r="Q14" s="202">
        <v>260.92</v>
      </c>
      <c r="R14" s="202">
        <v>0</v>
      </c>
      <c r="S14" s="202">
        <v>0</v>
      </c>
      <c r="T14" s="202">
        <v>1278.52</v>
      </c>
      <c r="U14" s="202">
        <v>5920.0809999999983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1305.0819999999992</v>
      </c>
      <c r="D15" s="200">
        <v>0.61</v>
      </c>
      <c r="E15" s="200">
        <v>20.249999999999996</v>
      </c>
      <c r="F15" s="200">
        <v>0</v>
      </c>
      <c r="G15" s="200">
        <v>19.73</v>
      </c>
      <c r="H15" s="200">
        <v>1305.6919999999991</v>
      </c>
      <c r="I15" s="200">
        <v>113.69000000000004</v>
      </c>
      <c r="J15" s="200">
        <v>0.03</v>
      </c>
      <c r="K15" s="200">
        <v>2.7</v>
      </c>
      <c r="L15" s="200">
        <v>0</v>
      </c>
      <c r="M15" s="200">
        <v>0</v>
      </c>
      <c r="N15" s="200">
        <v>113.72000000000004</v>
      </c>
      <c r="O15" s="201">
        <v>754.99900000000002</v>
      </c>
      <c r="P15" s="200">
        <v>135.11000000000001</v>
      </c>
      <c r="Q15" s="200">
        <v>694.7</v>
      </c>
      <c r="R15" s="200">
        <v>0</v>
      </c>
      <c r="S15" s="200">
        <v>0</v>
      </c>
      <c r="T15" s="201">
        <v>890.10900000000004</v>
      </c>
      <c r="U15" s="201">
        <v>2309.5209999999993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28.656999999999993</v>
      </c>
      <c r="J16" s="200">
        <v>0.7</v>
      </c>
      <c r="K16" s="200">
        <v>8.27</v>
      </c>
      <c r="L16" s="200">
        <v>0</v>
      </c>
      <c r="M16" s="200">
        <v>0.99</v>
      </c>
      <c r="N16" s="200">
        <v>29.356999999999992</v>
      </c>
      <c r="O16" s="201">
        <v>491.52100000000007</v>
      </c>
      <c r="P16" s="200">
        <v>6.42</v>
      </c>
      <c r="Q16" s="200">
        <v>77.23</v>
      </c>
      <c r="R16" s="200">
        <v>0</v>
      </c>
      <c r="S16" s="200">
        <v>70.959999999999994</v>
      </c>
      <c r="T16" s="201">
        <v>497.94100000000009</v>
      </c>
      <c r="U16" s="201">
        <v>766.65199999999993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191.73</v>
      </c>
      <c r="G17" s="200">
        <v>191.73</v>
      </c>
      <c r="H17" s="200">
        <v>478.13499999999931</v>
      </c>
      <c r="I17" s="200">
        <v>17.879999999999988</v>
      </c>
      <c r="J17" s="200">
        <v>0.03</v>
      </c>
      <c r="K17" s="200">
        <v>1.8399999999999999</v>
      </c>
      <c r="L17" s="200">
        <v>2.77</v>
      </c>
      <c r="M17" s="200">
        <v>3.07</v>
      </c>
      <c r="N17" s="200">
        <v>15.13999999999999</v>
      </c>
      <c r="O17" s="201">
        <v>239.95799999999997</v>
      </c>
      <c r="P17" s="200">
        <v>240.88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202">
        <v>2214.3009999999986</v>
      </c>
      <c r="D18" s="202">
        <v>0.61</v>
      </c>
      <c r="E18" s="202">
        <v>60.17</v>
      </c>
      <c r="F18" s="202">
        <v>191.73</v>
      </c>
      <c r="G18" s="202">
        <v>211.45999999999998</v>
      </c>
      <c r="H18" s="202">
        <v>2023.1809999999982</v>
      </c>
      <c r="I18" s="202">
        <v>160.22700000000003</v>
      </c>
      <c r="J18" s="202">
        <v>0.76</v>
      </c>
      <c r="K18" s="202">
        <v>12.809999999999999</v>
      </c>
      <c r="L18" s="202">
        <v>2.77</v>
      </c>
      <c r="M18" s="202">
        <v>4.0599999999999996</v>
      </c>
      <c r="N18" s="202">
        <v>158.21700000000001</v>
      </c>
      <c r="O18" s="202">
        <v>1486.4780000000001</v>
      </c>
      <c r="P18" s="202">
        <v>382.40999999999997</v>
      </c>
      <c r="Q18" s="202">
        <v>1057.92</v>
      </c>
      <c r="R18" s="202">
        <v>0</v>
      </c>
      <c r="S18" s="202">
        <v>71.009999999999991</v>
      </c>
      <c r="T18" s="202">
        <v>1868.8880000000001</v>
      </c>
      <c r="U18" s="202">
        <v>4050.2859999999987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154.9610000000001</v>
      </c>
      <c r="J19" s="200">
        <v>7.0000000000000007E-2</v>
      </c>
      <c r="K19" s="200">
        <v>2.73</v>
      </c>
      <c r="L19" s="200">
        <v>0</v>
      </c>
      <c r="M19" s="200">
        <v>0</v>
      </c>
      <c r="N19" s="200">
        <v>155.03100000000009</v>
      </c>
      <c r="O19" s="201">
        <v>741.66099999999983</v>
      </c>
      <c r="P19" s="200">
        <v>0.53</v>
      </c>
      <c r="Q19" s="200">
        <v>400.26</v>
      </c>
      <c r="R19" s="200">
        <v>0</v>
      </c>
      <c r="S19" s="200">
        <v>0</v>
      </c>
      <c r="T19" s="201">
        <v>742.1909999999998</v>
      </c>
      <c r="U19" s="201">
        <v>1921.6469999999993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52.033000000000015</v>
      </c>
      <c r="J20" s="200">
        <v>0.25</v>
      </c>
      <c r="K20" s="200">
        <v>2.12</v>
      </c>
      <c r="L20" s="200">
        <v>0</v>
      </c>
      <c r="M20" s="200">
        <v>0</v>
      </c>
      <c r="N20" s="200">
        <v>52.283000000000015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505.77299999999985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15.850000000000005</v>
      </c>
      <c r="J21" s="200">
        <v>0.09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775.83999999999992</v>
      </c>
      <c r="P21" s="200">
        <v>0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818.8499999999998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1124.5019999999997</v>
      </c>
      <c r="D22" s="200">
        <v>4.0999999999999996</v>
      </c>
      <c r="E22" s="200">
        <v>30.64</v>
      </c>
      <c r="F22" s="200">
        <v>0</v>
      </c>
      <c r="G22" s="200">
        <v>75</v>
      </c>
      <c r="H22" s="200">
        <v>1128.6019999999996</v>
      </c>
      <c r="I22" s="200">
        <v>41.793999999999997</v>
      </c>
      <c r="J22" s="200">
        <v>4.43</v>
      </c>
      <c r="K22" s="200">
        <v>30.93</v>
      </c>
      <c r="L22" s="200">
        <v>0</v>
      </c>
      <c r="M22" s="200">
        <v>0</v>
      </c>
      <c r="N22" s="200">
        <v>46.223999999999997</v>
      </c>
      <c r="O22" s="201">
        <v>403.42500000000001</v>
      </c>
      <c r="P22" s="200">
        <v>0.45</v>
      </c>
      <c r="Q22" s="200">
        <v>236.59000000000003</v>
      </c>
      <c r="R22" s="200">
        <v>0</v>
      </c>
      <c r="S22" s="200">
        <v>0</v>
      </c>
      <c r="T22" s="201">
        <v>403.875</v>
      </c>
      <c r="U22" s="201">
        <v>1578.7009999999996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202">
        <v>2318.686999999999</v>
      </c>
      <c r="D23" s="202">
        <v>4.0999999999999996</v>
      </c>
      <c r="E23" s="202">
        <v>31.52</v>
      </c>
      <c r="F23" s="202">
        <v>0</v>
      </c>
      <c r="G23" s="202">
        <v>255</v>
      </c>
      <c r="H23" s="202">
        <v>2322.7869999999984</v>
      </c>
      <c r="I23" s="202">
        <v>264.63800000000009</v>
      </c>
      <c r="J23" s="202">
        <v>4.84</v>
      </c>
      <c r="K23" s="202">
        <v>36.119999999999997</v>
      </c>
      <c r="L23" s="202">
        <v>0</v>
      </c>
      <c r="M23" s="202">
        <v>0</v>
      </c>
      <c r="N23" s="202">
        <v>269.47800000000012</v>
      </c>
      <c r="O23" s="202">
        <v>2231.7259999999997</v>
      </c>
      <c r="P23" s="202">
        <v>0.98</v>
      </c>
      <c r="Q23" s="202">
        <v>785.48</v>
      </c>
      <c r="R23" s="202">
        <v>0</v>
      </c>
      <c r="S23" s="202">
        <v>0</v>
      </c>
      <c r="T23" s="202">
        <v>2232.7059999999997</v>
      </c>
      <c r="U23" s="202">
        <v>4824.9709999999986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202">
        <v>9932.8129999999946</v>
      </c>
      <c r="D24" s="202">
        <v>4.74</v>
      </c>
      <c r="E24" s="202">
        <v>139.97999999999999</v>
      </c>
      <c r="F24" s="202">
        <v>204.73</v>
      </c>
      <c r="G24" s="202">
        <v>1252.6300000000001</v>
      </c>
      <c r="H24" s="202">
        <v>9732.8229999999949</v>
      </c>
      <c r="I24" s="202">
        <v>1577.1490000000003</v>
      </c>
      <c r="J24" s="202">
        <v>15.154</v>
      </c>
      <c r="K24" s="202">
        <v>157.92500000000001</v>
      </c>
      <c r="L24" s="202">
        <v>2.77</v>
      </c>
      <c r="M24" s="202">
        <v>5.22</v>
      </c>
      <c r="N24" s="202">
        <v>1589.5330000000004</v>
      </c>
      <c r="O24" s="202">
        <v>6548.5939999999991</v>
      </c>
      <c r="P24" s="202">
        <v>383.55</v>
      </c>
      <c r="Q24" s="202">
        <v>2265.67</v>
      </c>
      <c r="R24" s="202">
        <v>0</v>
      </c>
      <c r="S24" s="202">
        <v>71.009999999999991</v>
      </c>
      <c r="T24" s="202">
        <v>6932.1440000000002</v>
      </c>
      <c r="U24" s="202">
        <v>18254.499999999996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1208.0319999999995</v>
      </c>
      <c r="D25" s="200">
        <v>1.79</v>
      </c>
      <c r="E25" s="200">
        <v>26.179999999999996</v>
      </c>
      <c r="F25" s="200">
        <v>0</v>
      </c>
      <c r="G25" s="200">
        <v>0</v>
      </c>
      <c r="H25" s="200">
        <v>1209.8219999999994</v>
      </c>
      <c r="I25" s="200">
        <v>0.08</v>
      </c>
      <c r="J25" s="200">
        <v>0</v>
      </c>
      <c r="K25" s="200">
        <v>0.12</v>
      </c>
      <c r="L25" s="200">
        <v>0</v>
      </c>
      <c r="M25" s="200">
        <v>0.04</v>
      </c>
      <c r="N25" s="200">
        <v>0.08</v>
      </c>
      <c r="O25" s="201">
        <v>186.39000000000001</v>
      </c>
      <c r="P25" s="200">
        <v>4.59</v>
      </c>
      <c r="Q25" s="200">
        <v>61.84</v>
      </c>
      <c r="R25" s="200">
        <v>0</v>
      </c>
      <c r="S25" s="200">
        <v>0.42</v>
      </c>
      <c r="T25" s="201">
        <v>190.98000000000002</v>
      </c>
      <c r="U25" s="201">
        <v>1400.8819999999994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10397.026999999993</v>
      </c>
      <c r="D26" s="200">
        <v>4.42</v>
      </c>
      <c r="E26" s="200">
        <v>103.26</v>
      </c>
      <c r="F26" s="200">
        <v>0</v>
      </c>
      <c r="G26" s="200">
        <v>0</v>
      </c>
      <c r="H26" s="200">
        <v>10401.446999999993</v>
      </c>
      <c r="I26" s="200">
        <v>404.16500000000002</v>
      </c>
      <c r="J26" s="200">
        <v>0.56999999999999995</v>
      </c>
      <c r="K26" s="200">
        <v>19.7</v>
      </c>
      <c r="L26" s="200">
        <v>0</v>
      </c>
      <c r="M26" s="200">
        <v>0</v>
      </c>
      <c r="N26" s="200">
        <v>404.73500000000001</v>
      </c>
      <c r="O26" s="201">
        <v>37.380000000000017</v>
      </c>
      <c r="P26" s="200">
        <v>0.5</v>
      </c>
      <c r="Q26" s="200">
        <v>7.75</v>
      </c>
      <c r="R26" s="200">
        <v>0</v>
      </c>
      <c r="S26" s="200">
        <v>45.22</v>
      </c>
      <c r="T26" s="201">
        <v>37.880000000000017</v>
      </c>
      <c r="U26" s="201">
        <v>10844.061999999993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202">
        <v>11605.058999999992</v>
      </c>
      <c r="D27" s="202">
        <v>6.21</v>
      </c>
      <c r="E27" s="202">
        <v>129.44</v>
      </c>
      <c r="F27" s="202">
        <v>0</v>
      </c>
      <c r="G27" s="202">
        <v>0</v>
      </c>
      <c r="H27" s="202">
        <v>11611.268999999993</v>
      </c>
      <c r="I27" s="202">
        <v>404.245</v>
      </c>
      <c r="J27" s="202">
        <v>0.56999999999999995</v>
      </c>
      <c r="K27" s="202">
        <v>19.82</v>
      </c>
      <c r="L27" s="202">
        <v>0</v>
      </c>
      <c r="M27" s="202">
        <v>0.04</v>
      </c>
      <c r="N27" s="202">
        <v>404.815</v>
      </c>
      <c r="O27" s="202">
        <v>223.77000000000004</v>
      </c>
      <c r="P27" s="202">
        <v>5.09</v>
      </c>
      <c r="Q27" s="202">
        <v>69.59</v>
      </c>
      <c r="R27" s="202">
        <v>0</v>
      </c>
      <c r="S27" s="202">
        <v>45.64</v>
      </c>
      <c r="T27" s="202">
        <v>228.86000000000004</v>
      </c>
      <c r="U27" s="202">
        <v>12244.943999999992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4488.8160000000007</v>
      </c>
      <c r="D28" s="200">
        <v>29.38</v>
      </c>
      <c r="E28" s="200">
        <v>116.583</v>
      </c>
      <c r="F28" s="200">
        <v>0</v>
      </c>
      <c r="G28" s="200">
        <v>0</v>
      </c>
      <c r="H28" s="200">
        <v>4518.1960000000008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462.65</v>
      </c>
      <c r="P28" s="200">
        <v>54.42</v>
      </c>
      <c r="Q28" s="200">
        <v>378.99</v>
      </c>
      <c r="R28" s="200">
        <v>0</v>
      </c>
      <c r="S28" s="200">
        <v>0</v>
      </c>
      <c r="T28" s="201">
        <v>517.06999999999994</v>
      </c>
      <c r="U28" s="201">
        <v>5219.9660000000003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6424.2580000000025</v>
      </c>
      <c r="D29" s="200">
        <v>8.3000000000000007</v>
      </c>
      <c r="E29" s="200">
        <v>257.21400000000006</v>
      </c>
      <c r="F29" s="200">
        <v>0</v>
      </c>
      <c r="G29" s="200">
        <v>0</v>
      </c>
      <c r="H29" s="200">
        <v>6432.5580000000027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149.87</v>
      </c>
      <c r="P29" s="200">
        <v>44.91</v>
      </c>
      <c r="Q29" s="200">
        <v>194.55999999999997</v>
      </c>
      <c r="R29" s="200">
        <v>0</v>
      </c>
      <c r="S29" s="200">
        <v>0</v>
      </c>
      <c r="T29" s="201">
        <v>194.78</v>
      </c>
      <c r="U29" s="201">
        <v>6758.1380000000026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3114.2289999999994</v>
      </c>
      <c r="D30" s="200">
        <v>3.9510000000000001</v>
      </c>
      <c r="E30" s="200">
        <v>47.497000000000007</v>
      </c>
      <c r="F30" s="200">
        <v>0</v>
      </c>
      <c r="G30" s="200">
        <v>3.38</v>
      </c>
      <c r="H30" s="200">
        <v>3118.1799999999994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3412.7999999999993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4382.8100000000004</v>
      </c>
      <c r="D31" s="200">
        <v>2.99</v>
      </c>
      <c r="E31" s="200">
        <v>29.929999999999993</v>
      </c>
      <c r="F31" s="200">
        <v>0</v>
      </c>
      <c r="G31" s="200">
        <v>0</v>
      </c>
      <c r="H31" s="200">
        <v>4385.8</v>
      </c>
      <c r="I31" s="200">
        <v>224.2</v>
      </c>
      <c r="J31" s="200">
        <v>0.2</v>
      </c>
      <c r="K31" s="200">
        <v>90.559999999999988</v>
      </c>
      <c r="L31" s="200">
        <v>0</v>
      </c>
      <c r="M31" s="200">
        <v>0</v>
      </c>
      <c r="N31" s="200">
        <v>224.39999999999998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4853.8499999999995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202">
        <v>18410.113000000005</v>
      </c>
      <c r="D32" s="202">
        <v>44.621000000000002</v>
      </c>
      <c r="E32" s="202">
        <v>451.22400000000005</v>
      </c>
      <c r="F32" s="202">
        <v>0</v>
      </c>
      <c r="G32" s="202">
        <v>3.38</v>
      </c>
      <c r="H32" s="202">
        <v>18454.734000000004</v>
      </c>
      <c r="I32" s="202">
        <v>589.88</v>
      </c>
      <c r="J32" s="202">
        <v>0.2</v>
      </c>
      <c r="K32" s="202">
        <v>381.39</v>
      </c>
      <c r="L32" s="202">
        <v>0</v>
      </c>
      <c r="M32" s="202">
        <v>0</v>
      </c>
      <c r="N32" s="202">
        <v>590.07999999999993</v>
      </c>
      <c r="O32" s="202">
        <v>1100.6099999999999</v>
      </c>
      <c r="P32" s="202">
        <v>99.33</v>
      </c>
      <c r="Q32" s="202">
        <v>689.52</v>
      </c>
      <c r="R32" s="202">
        <v>0</v>
      </c>
      <c r="S32" s="202">
        <v>27.41</v>
      </c>
      <c r="T32" s="202">
        <v>1199.9399999999998</v>
      </c>
      <c r="U32" s="202">
        <v>20244.754000000001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6013.9800000000014</v>
      </c>
      <c r="D33" s="200">
        <v>11.18</v>
      </c>
      <c r="E33" s="200">
        <v>159.05000000000001</v>
      </c>
      <c r="F33" s="200">
        <v>0</v>
      </c>
      <c r="G33" s="200">
        <v>0</v>
      </c>
      <c r="H33" s="200">
        <v>6025.1600000000017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6065.8600000000015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4762.6350000000011</v>
      </c>
      <c r="D34" s="200">
        <v>16.77</v>
      </c>
      <c r="E34" s="200">
        <v>168.14000000000001</v>
      </c>
      <c r="F34" s="200">
        <v>0</v>
      </c>
      <c r="G34" s="200">
        <v>13.64</v>
      </c>
      <c r="H34" s="200">
        <v>4779.4050000000016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4904.9750000000022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7018.5099999999993</v>
      </c>
      <c r="D36" s="200">
        <v>0.59</v>
      </c>
      <c r="E36" s="200">
        <v>11.500000000000002</v>
      </c>
      <c r="F36" s="200">
        <v>0</v>
      </c>
      <c r="G36" s="200">
        <v>0</v>
      </c>
      <c r="H36" s="200">
        <v>7019.0999999999995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7022.2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202">
        <v>37163.245000000003</v>
      </c>
      <c r="D37" s="202">
        <v>28.54</v>
      </c>
      <c r="E37" s="202">
        <v>339.94000000000005</v>
      </c>
      <c r="F37" s="202">
        <v>0</v>
      </c>
      <c r="G37" s="202">
        <v>13.64</v>
      </c>
      <c r="H37" s="202">
        <v>37191.785000000003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37442.045000000006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202">
        <v>67178.417000000001</v>
      </c>
      <c r="D38" s="202">
        <v>79.370999999999995</v>
      </c>
      <c r="E38" s="202">
        <v>920.60400000000004</v>
      </c>
      <c r="F38" s="202">
        <v>0</v>
      </c>
      <c r="G38" s="202">
        <v>17.02</v>
      </c>
      <c r="H38" s="202">
        <v>67257.788</v>
      </c>
      <c r="I38" s="202">
        <v>1004.725</v>
      </c>
      <c r="J38" s="202">
        <v>0.77</v>
      </c>
      <c r="K38" s="202">
        <v>403.21</v>
      </c>
      <c r="L38" s="202">
        <v>0</v>
      </c>
      <c r="M38" s="202">
        <v>0.04</v>
      </c>
      <c r="N38" s="202">
        <v>1005.4949999999999</v>
      </c>
      <c r="O38" s="202">
        <v>1564.04</v>
      </c>
      <c r="P38" s="202">
        <v>104.42</v>
      </c>
      <c r="Q38" s="202">
        <v>979.24</v>
      </c>
      <c r="R38" s="202">
        <v>0</v>
      </c>
      <c r="S38" s="202">
        <v>73.05</v>
      </c>
      <c r="T38" s="202">
        <v>1668.46</v>
      </c>
      <c r="U38" s="202">
        <v>69931.743000000002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13875.698000000002</v>
      </c>
      <c r="D39" s="200">
        <v>6.32</v>
      </c>
      <c r="E39" s="200">
        <v>97.169999999999987</v>
      </c>
      <c r="F39" s="200">
        <v>0</v>
      </c>
      <c r="G39" s="200">
        <v>0.24</v>
      </c>
      <c r="H39" s="200">
        <v>13882.018000000002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14183.838000000002</v>
      </c>
    </row>
    <row r="40" spans="1:132" ht="38.25" customHeight="1" x14ac:dyDescent="0.45">
      <c r="A40" s="246">
        <v>26</v>
      </c>
      <c r="B40" s="246" t="s">
        <v>110</v>
      </c>
      <c r="C40" s="200">
        <v>10587.605999999994</v>
      </c>
      <c r="D40" s="200">
        <v>8</v>
      </c>
      <c r="E40" s="200">
        <v>485.89</v>
      </c>
      <c r="F40" s="200">
        <v>0</v>
      </c>
      <c r="G40" s="200">
        <v>0</v>
      </c>
      <c r="H40" s="200">
        <v>10595.605999999994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10685.185999999994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23964.364000000001</v>
      </c>
      <c r="D41" s="200">
        <v>7.61</v>
      </c>
      <c r="E41" s="200">
        <v>84.419999999999987</v>
      </c>
      <c r="F41" s="200">
        <v>0</v>
      </c>
      <c r="G41" s="200">
        <v>0</v>
      </c>
      <c r="H41" s="200">
        <v>23971.974000000002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24010.444000000003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2650.6130000000003</v>
      </c>
      <c r="D42" s="200">
        <v>4.5599999999999996</v>
      </c>
      <c r="E42" s="200">
        <v>176.98</v>
      </c>
      <c r="F42" s="200">
        <v>0</v>
      </c>
      <c r="G42" s="200">
        <v>0</v>
      </c>
      <c r="H42" s="200">
        <v>2655.1730000000002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2801.6630000000005</v>
      </c>
    </row>
    <row r="43" spans="1:132" s="111" customFormat="1" ht="38.25" customHeight="1" x14ac:dyDescent="0.4">
      <c r="A43" s="336" t="s">
        <v>109</v>
      </c>
      <c r="B43" s="336"/>
      <c r="C43" s="202">
        <v>51078.280999999995</v>
      </c>
      <c r="D43" s="202">
        <v>26.49</v>
      </c>
      <c r="E43" s="202">
        <v>844.45999999999992</v>
      </c>
      <c r="F43" s="202">
        <v>0</v>
      </c>
      <c r="G43" s="202">
        <v>0.24</v>
      </c>
      <c r="H43" s="202">
        <v>51104.771000000001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51681.131000000001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14097.295</v>
      </c>
      <c r="D44" s="200">
        <v>17.809999999999999</v>
      </c>
      <c r="E44" s="200">
        <v>161.05500000000001</v>
      </c>
      <c r="F44" s="200">
        <v>0</v>
      </c>
      <c r="G44" s="200">
        <v>0</v>
      </c>
      <c r="H44" s="200">
        <v>14115.105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14227.645</v>
      </c>
    </row>
    <row r="45" spans="1:132" ht="38.25" customHeight="1" x14ac:dyDescent="0.45">
      <c r="A45" s="246">
        <v>30</v>
      </c>
      <c r="B45" s="246" t="s">
        <v>114</v>
      </c>
      <c r="C45" s="200">
        <v>7334.0449999999983</v>
      </c>
      <c r="D45" s="200">
        <v>8.9499999999999993</v>
      </c>
      <c r="E45" s="200">
        <v>77.635000000000005</v>
      </c>
      <c r="F45" s="200">
        <v>0.03</v>
      </c>
      <c r="G45" s="200">
        <v>0.03</v>
      </c>
      <c r="H45" s="200">
        <v>7342.9649999999983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7350.5549999999985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12303.730000000003</v>
      </c>
      <c r="D46" s="200">
        <v>0.04</v>
      </c>
      <c r="E46" s="200">
        <v>10.509999999999998</v>
      </c>
      <c r="F46" s="200">
        <v>0</v>
      </c>
      <c r="G46" s="200">
        <v>0</v>
      </c>
      <c r="H46" s="200">
        <v>12303.770000000004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12391.250000000004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11105.552000000009</v>
      </c>
      <c r="D47" s="200">
        <v>1.01</v>
      </c>
      <c r="E47" s="200">
        <v>16.37</v>
      </c>
      <c r="F47" s="200">
        <v>0</v>
      </c>
      <c r="G47" s="200">
        <v>0</v>
      </c>
      <c r="H47" s="200">
        <v>11106.562000000009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11137.09200000001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202">
        <v>44840.62200000001</v>
      </c>
      <c r="D48" s="202">
        <v>27.81</v>
      </c>
      <c r="E48" s="202">
        <v>265.57</v>
      </c>
      <c r="F48" s="202">
        <v>0.03</v>
      </c>
      <c r="G48" s="202">
        <v>0.03</v>
      </c>
      <c r="H48" s="202">
        <v>44868.402000000016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45106.542000000009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202">
        <v>95918.903000000006</v>
      </c>
      <c r="D49" s="202">
        <v>54.3</v>
      </c>
      <c r="E49" s="202">
        <v>1110.03</v>
      </c>
      <c r="F49" s="202">
        <v>0.03</v>
      </c>
      <c r="G49" s="202">
        <v>0.27</v>
      </c>
      <c r="H49" s="202">
        <v>95973.17300000001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96787.67300000001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202">
        <v>173030.133</v>
      </c>
      <c r="D50" s="202">
        <v>138.411</v>
      </c>
      <c r="E50" s="202">
        <v>2170.614</v>
      </c>
      <c r="F50" s="202">
        <v>204.76</v>
      </c>
      <c r="G50" s="202">
        <v>1269.92</v>
      </c>
      <c r="H50" s="202">
        <v>172963.78400000001</v>
      </c>
      <c r="I50" s="202">
        <v>2816.6440000000002</v>
      </c>
      <c r="J50" s="202">
        <v>15.923999999999999</v>
      </c>
      <c r="K50" s="202">
        <v>787.97499999999991</v>
      </c>
      <c r="L50" s="202">
        <v>2.77</v>
      </c>
      <c r="M50" s="202">
        <v>5.26</v>
      </c>
      <c r="N50" s="202">
        <v>2829.7980000000002</v>
      </c>
      <c r="O50" s="202">
        <v>8692.3639999999996</v>
      </c>
      <c r="P50" s="202">
        <v>487.97</v>
      </c>
      <c r="Q50" s="202">
        <v>3670.7000000000003</v>
      </c>
      <c r="R50" s="202">
        <v>0</v>
      </c>
      <c r="S50" s="202">
        <v>144.46999999999997</v>
      </c>
      <c r="T50" s="202">
        <v>9180.3340000000007</v>
      </c>
      <c r="U50" s="202">
        <v>184973.91600000003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92"/>
      <c r="C51" s="301" t="s">
        <v>54</v>
      </c>
      <c r="D51" s="301"/>
      <c r="E51" s="301"/>
      <c r="F51" s="301"/>
      <c r="G51" s="301"/>
      <c r="H51" s="118"/>
      <c r="I51" s="292"/>
      <c r="J51" s="292">
        <f>D50+J50+P50-F50-L50-R50</f>
        <v>434.77500000000009</v>
      </c>
      <c r="K51" s="292"/>
      <c r="L51" s="292"/>
      <c r="M51" s="292"/>
      <c r="N51" s="292"/>
      <c r="R51" s="292"/>
      <c r="U51" s="292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92"/>
      <c r="C52" s="301" t="s">
        <v>55</v>
      </c>
      <c r="D52" s="301"/>
      <c r="E52" s="301"/>
      <c r="F52" s="301"/>
      <c r="G52" s="301"/>
      <c r="H52" s="119"/>
      <c r="I52" s="292"/>
      <c r="J52" s="292">
        <f>E50+K50+Q50-G50-M50-S50</f>
        <v>5209.6390000000001</v>
      </c>
      <c r="K52" s="292"/>
      <c r="L52" s="292"/>
      <c r="M52" s="292"/>
      <c r="N52" s="292"/>
      <c r="R52" s="292"/>
      <c r="T52" s="292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1" t="s">
        <v>56</v>
      </c>
      <c r="D53" s="301"/>
      <c r="E53" s="301"/>
      <c r="F53" s="301"/>
      <c r="G53" s="301"/>
      <c r="H53" s="119"/>
      <c r="I53" s="121"/>
      <c r="J53" s="292">
        <f>H50+N50+T50</f>
        <v>184973.91600000003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92"/>
      <c r="E54" s="292"/>
      <c r="F54" s="292"/>
      <c r="G54" s="292"/>
      <c r="H54" s="119"/>
      <c r="I54" s="121"/>
      <c r="J54" s="292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92"/>
      <c r="E55" s="292"/>
      <c r="F55" s="292"/>
      <c r="G55" s="292"/>
      <c r="H55" s="119"/>
      <c r="I55" s="121"/>
      <c r="J55" s="292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5" t="s">
        <v>57</v>
      </c>
      <c r="C56" s="325"/>
      <c r="D56" s="325"/>
      <c r="E56" s="325"/>
      <c r="F56" s="325"/>
      <c r="G56" s="153"/>
      <c r="H56" s="154"/>
      <c r="I56" s="155"/>
      <c r="J56" s="330"/>
      <c r="K56" s="329"/>
      <c r="L56" s="329"/>
      <c r="M56" s="169" t="e">
        <f>#REF!+'dec-2021'!J53</f>
        <v>#REF!</v>
      </c>
      <c r="N56" s="154"/>
      <c r="O56" s="154"/>
      <c r="P56" s="294"/>
      <c r="Q56" s="325" t="s">
        <v>58</v>
      </c>
      <c r="R56" s="325"/>
      <c r="S56" s="325"/>
      <c r="T56" s="325"/>
      <c r="U56" s="325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5" t="s">
        <v>59</v>
      </c>
      <c r="C57" s="325"/>
      <c r="D57" s="325"/>
      <c r="E57" s="325"/>
      <c r="F57" s="325"/>
      <c r="G57" s="154"/>
      <c r="H57" s="153"/>
      <c r="I57" s="156"/>
      <c r="J57" s="157"/>
      <c r="K57" s="293"/>
      <c r="L57" s="157"/>
      <c r="M57" s="154"/>
      <c r="N57" s="153"/>
      <c r="O57" s="154"/>
      <c r="P57" s="294"/>
      <c r="Q57" s="325" t="s">
        <v>59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9" t="s">
        <v>61</v>
      </c>
      <c r="K58" s="329"/>
      <c r="L58" s="329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9" t="s">
        <v>62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299"/>
      <c r="I64" s="299"/>
      <c r="J64" s="299"/>
      <c r="K64" s="123"/>
      <c r="L64" s="123"/>
      <c r="M64" s="123"/>
      <c r="N64" s="123"/>
      <c r="O64" s="123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  <row r="68" spans="16:21" ht="141.75" customHeight="1" x14ac:dyDescent="0.35"/>
  </sheetData>
  <mergeCells count="43">
    <mergeCell ref="J58:L58"/>
    <mergeCell ref="J59:L59"/>
    <mergeCell ref="C52:G52"/>
    <mergeCell ref="C53:G53"/>
    <mergeCell ref="B56:F56"/>
    <mergeCell ref="J56:L56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U4:U5"/>
    <mergeCell ref="A10:B10"/>
    <mergeCell ref="N4:N5"/>
    <mergeCell ref="O4:O5"/>
    <mergeCell ref="A27:B27"/>
    <mergeCell ref="J4:K4"/>
    <mergeCell ref="L4:M4"/>
    <mergeCell ref="P4:Q4"/>
    <mergeCell ref="R4:S4"/>
    <mergeCell ref="T4:T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14:B14"/>
    <mergeCell ref="H4:H5"/>
    <mergeCell ref="I4:I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abSelected="1" view="pageBreakPreview" topLeftCell="A28" zoomScale="40" zoomScaleNormal="55" zoomScaleSheetLayoutView="40" workbookViewId="0">
      <selection activeCell="E45" sqref="E4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30.8554687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54" ht="51.75" customHeight="1" x14ac:dyDescent="0.35">
      <c r="A2" s="379" t="s">
        <v>155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54" s="108" customFormat="1" ht="43.5" customHeight="1" x14ac:dyDescent="0.25">
      <c r="A3" s="381" t="s">
        <v>122</v>
      </c>
      <c r="B3" s="382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96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1"/>
      <c r="B4" s="383"/>
      <c r="C4" s="372" t="s">
        <v>6</v>
      </c>
      <c r="D4" s="374" t="s">
        <v>127</v>
      </c>
      <c r="E4" s="375"/>
      <c r="F4" s="374" t="s">
        <v>126</v>
      </c>
      <c r="G4" s="375"/>
      <c r="H4" s="372" t="s">
        <v>9</v>
      </c>
      <c r="I4" s="372" t="s">
        <v>6</v>
      </c>
      <c r="J4" s="374" t="s">
        <v>127</v>
      </c>
      <c r="K4" s="375"/>
      <c r="L4" s="374" t="s">
        <v>126</v>
      </c>
      <c r="M4" s="375"/>
      <c r="N4" s="372" t="s">
        <v>9</v>
      </c>
      <c r="O4" s="372" t="s">
        <v>6</v>
      </c>
      <c r="P4" s="374" t="s">
        <v>127</v>
      </c>
      <c r="Q4" s="375"/>
      <c r="R4" s="374" t="s">
        <v>126</v>
      </c>
      <c r="S4" s="375"/>
      <c r="T4" s="372" t="s">
        <v>9</v>
      </c>
      <c r="U4" s="376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1"/>
      <c r="B5" s="384"/>
      <c r="C5" s="373"/>
      <c r="D5" s="240" t="s">
        <v>124</v>
      </c>
      <c r="E5" s="240" t="s">
        <v>125</v>
      </c>
      <c r="F5" s="240" t="s">
        <v>124</v>
      </c>
      <c r="G5" s="240" t="s">
        <v>125</v>
      </c>
      <c r="H5" s="373"/>
      <c r="I5" s="373"/>
      <c r="J5" s="240" t="s">
        <v>124</v>
      </c>
      <c r="K5" s="240" t="s">
        <v>125</v>
      </c>
      <c r="L5" s="240" t="s">
        <v>124</v>
      </c>
      <c r="M5" s="240" t="s">
        <v>125</v>
      </c>
      <c r="N5" s="373"/>
      <c r="O5" s="373"/>
      <c r="P5" s="240" t="s">
        <v>124</v>
      </c>
      <c r="Q5" s="240" t="s">
        <v>125</v>
      </c>
      <c r="R5" s="240" t="s">
        <v>124</v>
      </c>
      <c r="S5" s="240" t="s">
        <v>125</v>
      </c>
      <c r="T5" s="373"/>
      <c r="U5" s="378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83.970000000000653</v>
      </c>
      <c r="D6" s="200">
        <v>0</v>
      </c>
      <c r="E6" s="200">
        <v>47.73</v>
      </c>
      <c r="F6" s="200">
        <v>0</v>
      </c>
      <c r="G6" s="200">
        <v>85.3</v>
      </c>
      <c r="H6" s="200">
        <v>83.970000000000653</v>
      </c>
      <c r="I6" s="200">
        <v>174.57099999999994</v>
      </c>
      <c r="J6" s="200">
        <v>0.25</v>
      </c>
      <c r="K6" s="200">
        <v>44.056000000000004</v>
      </c>
      <c r="L6" s="200">
        <v>0</v>
      </c>
      <c r="M6" s="200">
        <v>0.04</v>
      </c>
      <c r="N6" s="200">
        <v>174.82099999999994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542.93100000000072</v>
      </c>
    </row>
    <row r="7" spans="1:54" ht="38.25" customHeight="1" x14ac:dyDescent="0.45">
      <c r="A7" s="245">
        <v>2</v>
      </c>
      <c r="B7" s="246" t="s">
        <v>79</v>
      </c>
      <c r="C7" s="200">
        <v>497.61499999999984</v>
      </c>
      <c r="D7" s="200">
        <v>0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140.316</v>
      </c>
      <c r="J7" s="200">
        <v>0.98499999999999999</v>
      </c>
      <c r="K7" s="200">
        <v>21.271000000000001</v>
      </c>
      <c r="L7" s="200">
        <v>0</v>
      </c>
      <c r="M7" s="200">
        <v>0</v>
      </c>
      <c r="N7" s="200">
        <v>141.30100000000002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861.18599999999992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212.10500000000002</v>
      </c>
      <c r="J8" s="200">
        <v>2.4860000000000002</v>
      </c>
      <c r="K8" s="200">
        <v>17.257999999999999</v>
      </c>
      <c r="L8" s="200">
        <v>0</v>
      </c>
      <c r="M8" s="200">
        <v>0</v>
      </c>
      <c r="N8" s="200">
        <v>214.59100000000001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1679.8909999999996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144.59500000000008</v>
      </c>
      <c r="J9" s="200">
        <v>1.99</v>
      </c>
      <c r="K9" s="200">
        <v>4.5510000000000002</v>
      </c>
      <c r="L9" s="200">
        <v>0</v>
      </c>
      <c r="M9" s="200">
        <v>0</v>
      </c>
      <c r="N9" s="200">
        <v>146.58500000000009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380.86500000000007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1" t="s">
        <v>82</v>
      </c>
      <c r="B10" s="332"/>
      <c r="C10" s="202">
        <v>1235.5450000000001</v>
      </c>
      <c r="D10" s="202">
        <v>0</v>
      </c>
      <c r="E10" s="202">
        <v>48.209999999999994</v>
      </c>
      <c r="F10" s="202">
        <v>0</v>
      </c>
      <c r="G10" s="202">
        <v>175.64</v>
      </c>
      <c r="H10" s="202">
        <v>1235.5450000000001</v>
      </c>
      <c r="I10" s="202">
        <v>671.58699999999999</v>
      </c>
      <c r="J10" s="202">
        <v>5.7110000000000003</v>
      </c>
      <c r="K10" s="202">
        <v>87.135999999999996</v>
      </c>
      <c r="L10" s="202">
        <v>0</v>
      </c>
      <c r="M10" s="202">
        <v>0.04</v>
      </c>
      <c r="N10" s="202">
        <v>677.298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3464.8730000000005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824.07</v>
      </c>
      <c r="G11" s="200">
        <v>1434.6</v>
      </c>
      <c r="H11" s="200">
        <v>218.88999999999885</v>
      </c>
      <c r="I11" s="200">
        <v>126.75300000000001</v>
      </c>
      <c r="J11" s="200">
        <v>0.46</v>
      </c>
      <c r="K11" s="200">
        <v>5.9799999999999995</v>
      </c>
      <c r="L11" s="200">
        <v>37.840000000000003</v>
      </c>
      <c r="M11" s="200">
        <v>38.24</v>
      </c>
      <c r="N11" s="200">
        <v>89.373000000000005</v>
      </c>
      <c r="O11" s="201">
        <v>787.83999999999992</v>
      </c>
      <c r="P11" s="200">
        <v>760.18</v>
      </c>
      <c r="Q11" s="200">
        <v>969.1099999999999</v>
      </c>
      <c r="R11" s="200">
        <v>0</v>
      </c>
      <c r="S11" s="200">
        <v>0</v>
      </c>
      <c r="T11" s="201">
        <v>1548.02</v>
      </c>
      <c r="U11" s="201">
        <v>1856.2829999999988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156.28400000000008</v>
      </c>
      <c r="J12" s="200">
        <v>0.62</v>
      </c>
      <c r="K12" s="200">
        <v>9.3099999999999987</v>
      </c>
      <c r="L12" s="200">
        <v>0</v>
      </c>
      <c r="M12" s="200">
        <v>0.72</v>
      </c>
      <c r="N12" s="200">
        <v>156.90400000000008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1267.8739999999998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207.21399999999997</v>
      </c>
      <c r="J13" s="200">
        <v>0.96</v>
      </c>
      <c r="K13" s="200">
        <v>14.32</v>
      </c>
      <c r="L13" s="200">
        <v>0</v>
      </c>
      <c r="M13" s="200">
        <v>0</v>
      </c>
      <c r="N13" s="200">
        <v>208.17399999999998</v>
      </c>
      <c r="O13" s="201">
        <v>403.47999999999996</v>
      </c>
      <c r="P13" s="200">
        <v>0.1</v>
      </c>
      <c r="Q13" s="200">
        <v>51.42</v>
      </c>
      <c r="R13" s="200">
        <v>0</v>
      </c>
      <c r="S13" s="200">
        <v>0</v>
      </c>
      <c r="T13" s="201">
        <v>403.58</v>
      </c>
      <c r="U13" s="201">
        <v>2696.3339999999994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1" t="s">
        <v>86</v>
      </c>
      <c r="B14" s="332"/>
      <c r="C14" s="202">
        <v>4151.3099999999977</v>
      </c>
      <c r="D14" s="202">
        <v>0</v>
      </c>
      <c r="E14" s="202">
        <v>0.08</v>
      </c>
      <c r="F14" s="202">
        <v>824.07</v>
      </c>
      <c r="G14" s="202">
        <v>1434.6</v>
      </c>
      <c r="H14" s="202">
        <v>3327.239999999998</v>
      </c>
      <c r="I14" s="202">
        <v>490.25100000000009</v>
      </c>
      <c r="J14" s="202">
        <v>2.04</v>
      </c>
      <c r="K14" s="202">
        <v>29.61</v>
      </c>
      <c r="L14" s="202">
        <v>37.840000000000003</v>
      </c>
      <c r="M14" s="202">
        <v>38.96</v>
      </c>
      <c r="N14" s="202">
        <v>454.45100000000008</v>
      </c>
      <c r="O14" s="202">
        <v>1278.52</v>
      </c>
      <c r="P14" s="202">
        <v>760.28</v>
      </c>
      <c r="Q14" s="202">
        <v>1021.1999999999998</v>
      </c>
      <c r="R14" s="202">
        <v>0</v>
      </c>
      <c r="S14" s="202">
        <v>0</v>
      </c>
      <c r="T14" s="202">
        <v>2038.8</v>
      </c>
      <c r="U14" s="202">
        <v>5820.4909999999982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1305.6919999999991</v>
      </c>
      <c r="D15" s="200">
        <v>0.9</v>
      </c>
      <c r="E15" s="200">
        <v>21.149999999999995</v>
      </c>
      <c r="F15" s="200">
        <v>0</v>
      </c>
      <c r="G15" s="200">
        <v>19.73</v>
      </c>
      <c r="H15" s="200">
        <v>1306.5919999999992</v>
      </c>
      <c r="I15" s="200">
        <v>113.72000000000004</v>
      </c>
      <c r="J15" s="200">
        <v>0.18</v>
      </c>
      <c r="K15" s="200">
        <v>2.8800000000000003</v>
      </c>
      <c r="L15" s="200">
        <v>0</v>
      </c>
      <c r="M15" s="200">
        <v>0</v>
      </c>
      <c r="N15" s="200">
        <v>113.90000000000005</v>
      </c>
      <c r="O15" s="201">
        <v>890.10900000000004</v>
      </c>
      <c r="P15" s="200">
        <v>68.460000000000008</v>
      </c>
      <c r="Q15" s="200">
        <v>763.16000000000008</v>
      </c>
      <c r="R15" s="200">
        <v>0</v>
      </c>
      <c r="S15" s="200">
        <v>0</v>
      </c>
      <c r="T15" s="201">
        <v>958.56900000000007</v>
      </c>
      <c r="U15" s="201">
        <v>2379.0609999999992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29.356999999999992</v>
      </c>
      <c r="J16" s="200">
        <v>0.3</v>
      </c>
      <c r="K16" s="200">
        <v>8.57</v>
      </c>
      <c r="L16" s="200">
        <v>0</v>
      </c>
      <c r="M16" s="200">
        <v>0.99</v>
      </c>
      <c r="N16" s="200">
        <v>29.656999999999993</v>
      </c>
      <c r="O16" s="201">
        <v>497.94100000000009</v>
      </c>
      <c r="P16" s="200">
        <v>0</v>
      </c>
      <c r="Q16" s="200">
        <v>77.23</v>
      </c>
      <c r="R16" s="200">
        <v>0</v>
      </c>
      <c r="S16" s="200">
        <v>70.959999999999994</v>
      </c>
      <c r="T16" s="201">
        <v>497.94100000000009</v>
      </c>
      <c r="U16" s="201">
        <v>766.952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478.13499999999931</v>
      </c>
      <c r="D17" s="200">
        <v>0</v>
      </c>
      <c r="E17" s="200">
        <v>0</v>
      </c>
      <c r="F17" s="200">
        <v>0</v>
      </c>
      <c r="G17" s="200">
        <v>191.73</v>
      </c>
      <c r="H17" s="200">
        <v>478.13499999999931</v>
      </c>
      <c r="I17" s="200">
        <v>15.13999999999999</v>
      </c>
      <c r="J17" s="200">
        <v>0</v>
      </c>
      <c r="K17" s="200">
        <v>1.8399999999999999</v>
      </c>
      <c r="L17" s="200">
        <v>0</v>
      </c>
      <c r="M17" s="200">
        <v>3.07</v>
      </c>
      <c r="N17" s="200">
        <v>15.13999999999999</v>
      </c>
      <c r="O17" s="201">
        <v>480.83799999999997</v>
      </c>
      <c r="P17" s="200">
        <v>0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1" t="s">
        <v>89</v>
      </c>
      <c r="B18" s="332"/>
      <c r="C18" s="202">
        <v>2023.1809999999982</v>
      </c>
      <c r="D18" s="202">
        <v>0.9</v>
      </c>
      <c r="E18" s="202">
        <v>61.069999999999993</v>
      </c>
      <c r="F18" s="202">
        <v>0</v>
      </c>
      <c r="G18" s="202">
        <v>211.45999999999998</v>
      </c>
      <c r="H18" s="202">
        <v>2024.0809999999983</v>
      </c>
      <c r="I18" s="202">
        <v>158.21700000000001</v>
      </c>
      <c r="J18" s="202">
        <v>0.48</v>
      </c>
      <c r="K18" s="202">
        <v>13.290000000000001</v>
      </c>
      <c r="L18" s="202">
        <v>0</v>
      </c>
      <c r="M18" s="202">
        <v>4.0599999999999996</v>
      </c>
      <c r="N18" s="202">
        <v>158.69700000000003</v>
      </c>
      <c r="O18" s="202">
        <v>1868.8880000000001</v>
      </c>
      <c r="P18" s="202">
        <v>68.460000000000008</v>
      </c>
      <c r="Q18" s="202">
        <v>1126.3800000000001</v>
      </c>
      <c r="R18" s="202">
        <v>0</v>
      </c>
      <c r="S18" s="202">
        <v>71.009999999999991</v>
      </c>
      <c r="T18" s="202">
        <v>1937.3480000000002</v>
      </c>
      <c r="U18" s="202">
        <v>4120.1259999999984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0.03</v>
      </c>
      <c r="E19" s="200">
        <v>0.91</v>
      </c>
      <c r="F19" s="200">
        <v>0</v>
      </c>
      <c r="G19" s="200">
        <v>180</v>
      </c>
      <c r="H19" s="200">
        <v>1024.4549999999992</v>
      </c>
      <c r="I19" s="200">
        <v>155.03100000000009</v>
      </c>
      <c r="J19" s="200">
        <v>0.13</v>
      </c>
      <c r="K19" s="200">
        <v>2.86</v>
      </c>
      <c r="L19" s="200">
        <v>0</v>
      </c>
      <c r="M19" s="200">
        <v>0</v>
      </c>
      <c r="N19" s="200">
        <v>155.16100000000009</v>
      </c>
      <c r="O19" s="201">
        <v>742.1909999999998</v>
      </c>
      <c r="P19" s="200">
        <v>0.38</v>
      </c>
      <c r="Q19" s="200">
        <v>400.64</v>
      </c>
      <c r="R19" s="200">
        <v>0</v>
      </c>
      <c r="S19" s="200">
        <v>0</v>
      </c>
      <c r="T19" s="201">
        <v>742.5709999999998</v>
      </c>
      <c r="U19" s="201">
        <v>1922.186999999999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52.283000000000015</v>
      </c>
      <c r="J20" s="200">
        <v>0.3</v>
      </c>
      <c r="K20" s="200">
        <v>2.42</v>
      </c>
      <c r="L20" s="200">
        <v>0</v>
      </c>
      <c r="M20" s="200">
        <v>0</v>
      </c>
      <c r="N20" s="200">
        <v>52.583000000000013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506.07299999999987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15.940000000000005</v>
      </c>
      <c r="J21" s="200">
        <v>0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775.83999999999992</v>
      </c>
      <c r="P21" s="200">
        <v>0.06</v>
      </c>
      <c r="Q21" s="200">
        <v>104.39000000000001</v>
      </c>
      <c r="R21" s="200">
        <v>0</v>
      </c>
      <c r="S21" s="200">
        <v>0</v>
      </c>
      <c r="T21" s="201">
        <v>775.89999999999986</v>
      </c>
      <c r="U21" s="201">
        <v>818.90999999999974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1128.6019999999996</v>
      </c>
      <c r="D22" s="200">
        <v>2.44</v>
      </c>
      <c r="E22" s="200">
        <v>33.08</v>
      </c>
      <c r="F22" s="200">
        <v>0</v>
      </c>
      <c r="G22" s="200">
        <v>75</v>
      </c>
      <c r="H22" s="200">
        <v>1131.0419999999997</v>
      </c>
      <c r="I22" s="200">
        <v>46.223999999999997</v>
      </c>
      <c r="J22" s="200">
        <v>1.83</v>
      </c>
      <c r="K22" s="200">
        <v>32.76</v>
      </c>
      <c r="L22" s="200">
        <v>0</v>
      </c>
      <c r="M22" s="200">
        <v>0</v>
      </c>
      <c r="N22" s="200">
        <v>48.053999999999995</v>
      </c>
      <c r="O22" s="201">
        <v>403.875</v>
      </c>
      <c r="P22" s="200">
        <v>0.51</v>
      </c>
      <c r="Q22" s="200">
        <v>237.10000000000002</v>
      </c>
      <c r="R22" s="200">
        <v>0</v>
      </c>
      <c r="S22" s="200">
        <v>0</v>
      </c>
      <c r="T22" s="201">
        <v>404.38499999999999</v>
      </c>
      <c r="U22" s="201">
        <v>1583.4809999999998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6" t="s">
        <v>94</v>
      </c>
      <c r="B23" s="336"/>
      <c r="C23" s="202">
        <v>2322.7869999999984</v>
      </c>
      <c r="D23" s="202">
        <v>2.4699999999999998</v>
      </c>
      <c r="E23" s="202">
        <v>33.989999999999995</v>
      </c>
      <c r="F23" s="202">
        <v>0</v>
      </c>
      <c r="G23" s="202">
        <v>255</v>
      </c>
      <c r="H23" s="202">
        <v>2325.2569999999987</v>
      </c>
      <c r="I23" s="202">
        <v>269.47800000000012</v>
      </c>
      <c r="J23" s="202">
        <v>2.2600000000000002</v>
      </c>
      <c r="K23" s="202">
        <v>38.379999999999995</v>
      </c>
      <c r="L23" s="202">
        <v>0</v>
      </c>
      <c r="M23" s="202">
        <v>0</v>
      </c>
      <c r="N23" s="202">
        <v>271.73800000000006</v>
      </c>
      <c r="O23" s="202">
        <v>2232.7059999999997</v>
      </c>
      <c r="P23" s="202">
        <v>0.95</v>
      </c>
      <c r="Q23" s="202">
        <v>786.43000000000006</v>
      </c>
      <c r="R23" s="202">
        <v>0</v>
      </c>
      <c r="S23" s="202">
        <v>0</v>
      </c>
      <c r="T23" s="202">
        <v>2233.6559999999995</v>
      </c>
      <c r="U23" s="202">
        <v>4830.650999999998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1" t="s">
        <v>95</v>
      </c>
      <c r="B24" s="332"/>
      <c r="C24" s="202">
        <v>9732.8229999999949</v>
      </c>
      <c r="D24" s="202">
        <v>3.3699999999999997</v>
      </c>
      <c r="E24" s="202">
        <v>143.34999999999997</v>
      </c>
      <c r="F24" s="202">
        <v>824.07</v>
      </c>
      <c r="G24" s="202">
        <v>2076.6999999999998</v>
      </c>
      <c r="H24" s="202">
        <v>8912.122999999996</v>
      </c>
      <c r="I24" s="202">
        <v>1589.5330000000004</v>
      </c>
      <c r="J24" s="202">
        <v>10.491</v>
      </c>
      <c r="K24" s="202">
        <v>168.416</v>
      </c>
      <c r="L24" s="202">
        <v>37.840000000000003</v>
      </c>
      <c r="M24" s="202">
        <v>43.06</v>
      </c>
      <c r="N24" s="202">
        <v>1562.1840000000002</v>
      </c>
      <c r="O24" s="202">
        <v>6932.1440000000002</v>
      </c>
      <c r="P24" s="202">
        <v>829.68999999999994</v>
      </c>
      <c r="Q24" s="202">
        <v>3095.36</v>
      </c>
      <c r="R24" s="202">
        <v>0</v>
      </c>
      <c r="S24" s="202">
        <v>71.009999999999991</v>
      </c>
      <c r="T24" s="202">
        <v>7761.8340000000007</v>
      </c>
      <c r="U24" s="202">
        <v>18236.140999999996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1209.8219999999994</v>
      </c>
      <c r="D25" s="200">
        <v>1.99</v>
      </c>
      <c r="E25" s="200">
        <v>28.169999999999995</v>
      </c>
      <c r="F25" s="200">
        <v>0</v>
      </c>
      <c r="G25" s="200">
        <v>0</v>
      </c>
      <c r="H25" s="200">
        <v>1211.8119999999994</v>
      </c>
      <c r="I25" s="200">
        <v>0.08</v>
      </c>
      <c r="J25" s="200">
        <v>0.03</v>
      </c>
      <c r="K25" s="200">
        <v>0.15</v>
      </c>
      <c r="L25" s="200">
        <v>0</v>
      </c>
      <c r="M25" s="200">
        <v>0.04</v>
      </c>
      <c r="N25" s="200">
        <v>0.11</v>
      </c>
      <c r="O25" s="201">
        <v>190.98000000000002</v>
      </c>
      <c r="P25" s="200">
        <v>0.2</v>
      </c>
      <c r="Q25" s="200">
        <v>62.040000000000006</v>
      </c>
      <c r="R25" s="200">
        <v>0</v>
      </c>
      <c r="S25" s="200">
        <v>0.42</v>
      </c>
      <c r="T25" s="201">
        <v>191.18</v>
      </c>
      <c r="U25" s="201">
        <v>1403.1019999999994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10401.446999999993</v>
      </c>
      <c r="D26" s="200">
        <v>4.72</v>
      </c>
      <c r="E26" s="200">
        <v>107.98</v>
      </c>
      <c r="F26" s="200">
        <v>0</v>
      </c>
      <c r="G26" s="200">
        <v>0</v>
      </c>
      <c r="H26" s="200">
        <v>10406.166999999992</v>
      </c>
      <c r="I26" s="200">
        <v>404.73500000000001</v>
      </c>
      <c r="J26" s="200">
        <v>0.15</v>
      </c>
      <c r="K26" s="200">
        <v>19.849999999999998</v>
      </c>
      <c r="L26" s="200">
        <v>0</v>
      </c>
      <c r="M26" s="200">
        <v>0</v>
      </c>
      <c r="N26" s="200">
        <v>404.88499999999999</v>
      </c>
      <c r="O26" s="201">
        <v>37.880000000000017</v>
      </c>
      <c r="P26" s="200">
        <v>5.28</v>
      </c>
      <c r="Q26" s="200">
        <v>13.030000000000001</v>
      </c>
      <c r="R26" s="200">
        <v>0</v>
      </c>
      <c r="S26" s="200">
        <v>45.22</v>
      </c>
      <c r="T26" s="201">
        <v>43.160000000000018</v>
      </c>
      <c r="U26" s="201">
        <v>10854.211999999992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6" t="s">
        <v>98</v>
      </c>
      <c r="B27" s="336"/>
      <c r="C27" s="202">
        <v>11611.268999999993</v>
      </c>
      <c r="D27" s="202">
        <v>6.71</v>
      </c>
      <c r="E27" s="202">
        <v>136.15</v>
      </c>
      <c r="F27" s="202">
        <v>0</v>
      </c>
      <c r="G27" s="202">
        <v>0</v>
      </c>
      <c r="H27" s="202">
        <v>11617.978999999992</v>
      </c>
      <c r="I27" s="202">
        <v>404.815</v>
      </c>
      <c r="J27" s="202">
        <v>0.18</v>
      </c>
      <c r="K27" s="202">
        <v>19.999999999999996</v>
      </c>
      <c r="L27" s="202">
        <v>0</v>
      </c>
      <c r="M27" s="202">
        <v>0.04</v>
      </c>
      <c r="N27" s="202">
        <v>404.995</v>
      </c>
      <c r="O27" s="202">
        <v>228.86000000000004</v>
      </c>
      <c r="P27" s="202">
        <v>5.48</v>
      </c>
      <c r="Q27" s="202">
        <v>75.070000000000007</v>
      </c>
      <c r="R27" s="202">
        <v>0</v>
      </c>
      <c r="S27" s="202">
        <v>45.64</v>
      </c>
      <c r="T27" s="202">
        <v>234.34000000000003</v>
      </c>
      <c r="U27" s="202">
        <v>12257.313999999991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4518.1960000000008</v>
      </c>
      <c r="D28" s="200">
        <v>22.64</v>
      </c>
      <c r="E28" s="200">
        <v>137.76</v>
      </c>
      <c r="F28" s="200">
        <v>0</v>
      </c>
      <c r="G28" s="200">
        <v>0</v>
      </c>
      <c r="H28" s="200">
        <v>4540.8360000000011</v>
      </c>
      <c r="I28" s="200">
        <v>184.70000000000002</v>
      </c>
      <c r="J28" s="200">
        <v>0</v>
      </c>
      <c r="K28" s="200">
        <v>0</v>
      </c>
      <c r="L28" s="200">
        <v>0</v>
      </c>
      <c r="M28" s="200">
        <v>0</v>
      </c>
      <c r="N28" s="200">
        <v>184.70000000000002</v>
      </c>
      <c r="O28" s="201">
        <v>786.95</v>
      </c>
      <c r="P28" s="200">
        <v>0.2</v>
      </c>
      <c r="Q28" s="200">
        <v>1.405</v>
      </c>
      <c r="R28" s="200">
        <v>0</v>
      </c>
      <c r="S28" s="200">
        <v>0</v>
      </c>
      <c r="T28" s="201">
        <v>787.15000000000009</v>
      </c>
      <c r="U28" s="201">
        <v>5512.6860000000015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6432.5580000000027</v>
      </c>
      <c r="D29" s="200">
        <v>5.3639999999999999</v>
      </c>
      <c r="E29" s="200">
        <v>87.38</v>
      </c>
      <c r="F29" s="200">
        <v>0</v>
      </c>
      <c r="G29" s="200">
        <v>0</v>
      </c>
      <c r="H29" s="200">
        <v>6437.9220000000023</v>
      </c>
      <c r="I29" s="200">
        <v>130.80000000000001</v>
      </c>
      <c r="J29" s="200">
        <v>0</v>
      </c>
      <c r="K29" s="200">
        <v>0</v>
      </c>
      <c r="L29" s="200">
        <v>0</v>
      </c>
      <c r="M29" s="200">
        <v>0</v>
      </c>
      <c r="N29" s="200">
        <v>130.80000000000001</v>
      </c>
      <c r="O29" s="201">
        <v>284.60000000000002</v>
      </c>
      <c r="P29" s="200">
        <v>0</v>
      </c>
      <c r="Q29" s="200">
        <v>60.03</v>
      </c>
      <c r="R29" s="200">
        <v>0</v>
      </c>
      <c r="S29" s="200">
        <v>0</v>
      </c>
      <c r="T29" s="201">
        <v>284.60000000000002</v>
      </c>
      <c r="U29" s="201">
        <v>6853.3220000000028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3118.1799999999994</v>
      </c>
      <c r="D30" s="200">
        <v>3.5339999999999998</v>
      </c>
      <c r="E30" s="200">
        <v>51.031000000000006</v>
      </c>
      <c r="F30" s="200">
        <v>0</v>
      </c>
      <c r="G30" s="200">
        <v>0</v>
      </c>
      <c r="H30" s="200">
        <v>3121.7139999999995</v>
      </c>
      <c r="I30" s="200">
        <v>50.180000000000007</v>
      </c>
      <c r="J30" s="200">
        <v>0</v>
      </c>
      <c r="K30" s="200">
        <v>0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0</v>
      </c>
      <c r="R30" s="200">
        <v>0</v>
      </c>
      <c r="S30" s="200">
        <v>0</v>
      </c>
      <c r="T30" s="201">
        <v>244.44</v>
      </c>
      <c r="U30" s="201">
        <v>3416.3339999999994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4385.8</v>
      </c>
      <c r="D31" s="200">
        <v>4.2300000000000004</v>
      </c>
      <c r="E31" s="200">
        <v>34.15</v>
      </c>
      <c r="F31" s="200">
        <v>0</v>
      </c>
      <c r="G31" s="200">
        <v>0</v>
      </c>
      <c r="H31" s="200">
        <v>4390.03</v>
      </c>
      <c r="I31" s="200">
        <v>224.39999999999998</v>
      </c>
      <c r="J31" s="200">
        <v>1.98</v>
      </c>
      <c r="K31" s="200">
        <v>0</v>
      </c>
      <c r="L31" s="200">
        <v>0</v>
      </c>
      <c r="M31" s="200">
        <v>0</v>
      </c>
      <c r="N31" s="200">
        <v>226.37999999999997</v>
      </c>
      <c r="O31" s="201">
        <v>243.64999999999995</v>
      </c>
      <c r="P31" s="200">
        <v>0</v>
      </c>
      <c r="Q31" s="200">
        <v>2.7E-2</v>
      </c>
      <c r="R31" s="200">
        <v>0</v>
      </c>
      <c r="S31" s="200">
        <v>0</v>
      </c>
      <c r="T31" s="201">
        <v>243.64999999999995</v>
      </c>
      <c r="U31" s="201">
        <v>4860.0599999999995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6" t="s">
        <v>99</v>
      </c>
      <c r="B32" s="336"/>
      <c r="C32" s="202">
        <v>18454.734000000004</v>
      </c>
      <c r="D32" s="202">
        <v>35.768000000000001</v>
      </c>
      <c r="E32" s="202">
        <v>310.32099999999997</v>
      </c>
      <c r="F32" s="202">
        <v>0</v>
      </c>
      <c r="G32" s="202">
        <v>0</v>
      </c>
      <c r="H32" s="202">
        <v>18490.502000000004</v>
      </c>
      <c r="I32" s="202">
        <v>590.07999999999993</v>
      </c>
      <c r="J32" s="202">
        <v>1.98</v>
      </c>
      <c r="K32" s="202">
        <v>0</v>
      </c>
      <c r="L32" s="202">
        <v>0</v>
      </c>
      <c r="M32" s="202">
        <v>0</v>
      </c>
      <c r="N32" s="202">
        <v>592.05999999999995</v>
      </c>
      <c r="O32" s="202">
        <v>1559.64</v>
      </c>
      <c r="P32" s="202">
        <v>0.2</v>
      </c>
      <c r="Q32" s="202">
        <v>61.462000000000003</v>
      </c>
      <c r="R32" s="202">
        <v>0</v>
      </c>
      <c r="S32" s="202">
        <v>0</v>
      </c>
      <c r="T32" s="202">
        <v>1559.84</v>
      </c>
      <c r="U32" s="202">
        <v>20642.402000000002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6025.1600000000017</v>
      </c>
      <c r="D33" s="200">
        <v>76.550000000000011</v>
      </c>
      <c r="E33" s="200">
        <v>235.60000000000002</v>
      </c>
      <c r="F33" s="200">
        <v>0</v>
      </c>
      <c r="G33" s="200">
        <v>0</v>
      </c>
      <c r="H33" s="200">
        <v>6101.7100000000019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6142.4100000000017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4779.4050000000016</v>
      </c>
      <c r="D34" s="200">
        <v>66.75</v>
      </c>
      <c r="E34" s="200">
        <v>234.89000000000001</v>
      </c>
      <c r="F34" s="200">
        <v>0</v>
      </c>
      <c r="G34" s="200">
        <v>13.64</v>
      </c>
      <c r="H34" s="200">
        <v>4846.1550000000016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4971.7250000000022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56.72</v>
      </c>
      <c r="E35" s="200">
        <v>57.97</v>
      </c>
      <c r="F35" s="200">
        <v>0</v>
      </c>
      <c r="G35" s="200">
        <v>0</v>
      </c>
      <c r="H35" s="200">
        <v>19424.840000000004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19505.730000000003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7019.0999999999995</v>
      </c>
      <c r="D36" s="200">
        <v>5.14</v>
      </c>
      <c r="E36" s="200">
        <v>16.64</v>
      </c>
      <c r="F36" s="200">
        <v>0</v>
      </c>
      <c r="G36" s="200">
        <v>0</v>
      </c>
      <c r="H36" s="200">
        <v>7024.24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7027.34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6" t="s">
        <v>107</v>
      </c>
      <c r="B37" s="336"/>
      <c r="C37" s="202">
        <v>37191.785000000003</v>
      </c>
      <c r="D37" s="202">
        <v>205.16</v>
      </c>
      <c r="E37" s="202">
        <v>545.1</v>
      </c>
      <c r="F37" s="202">
        <v>0</v>
      </c>
      <c r="G37" s="202">
        <v>13.64</v>
      </c>
      <c r="H37" s="202">
        <v>37396.945000000007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37647.205000000002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6" t="s">
        <v>108</v>
      </c>
      <c r="B38" s="336"/>
      <c r="C38" s="202">
        <v>67257.788</v>
      </c>
      <c r="D38" s="202">
        <v>247.63800000000001</v>
      </c>
      <c r="E38" s="202">
        <v>991.57100000000003</v>
      </c>
      <c r="F38" s="202">
        <v>0</v>
      </c>
      <c r="G38" s="202">
        <v>13.64</v>
      </c>
      <c r="H38" s="202">
        <v>67505.426000000007</v>
      </c>
      <c r="I38" s="202">
        <v>1005.4949999999999</v>
      </c>
      <c r="J38" s="202">
        <v>2.16</v>
      </c>
      <c r="K38" s="202">
        <v>21.999999999999996</v>
      </c>
      <c r="L38" s="202">
        <v>0</v>
      </c>
      <c r="M38" s="202">
        <v>0.04</v>
      </c>
      <c r="N38" s="202">
        <v>1007.655</v>
      </c>
      <c r="O38" s="202">
        <v>2028.1600000000003</v>
      </c>
      <c r="P38" s="202">
        <v>5.6800000000000006</v>
      </c>
      <c r="Q38" s="202">
        <v>356.66199999999998</v>
      </c>
      <c r="R38" s="202">
        <v>0</v>
      </c>
      <c r="S38" s="202">
        <v>45.64</v>
      </c>
      <c r="T38" s="202">
        <v>2033.8400000000001</v>
      </c>
      <c r="U38" s="202">
        <v>70546.921000000002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13882.018000000002</v>
      </c>
      <c r="D39" s="200">
        <v>18.54</v>
      </c>
      <c r="E39" s="200">
        <v>115.70999999999998</v>
      </c>
      <c r="F39" s="200">
        <v>0</v>
      </c>
      <c r="G39" s="200">
        <v>0.24</v>
      </c>
      <c r="H39" s="200">
        <v>13900.558000000003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14202.378000000002</v>
      </c>
    </row>
    <row r="40" spans="1:132" ht="38.25" customHeight="1" x14ac:dyDescent="0.45">
      <c r="A40" s="246">
        <v>26</v>
      </c>
      <c r="B40" s="246" t="s">
        <v>110</v>
      </c>
      <c r="C40" s="200">
        <v>10595.605999999994</v>
      </c>
      <c r="D40" s="200">
        <v>93.15</v>
      </c>
      <c r="E40" s="200">
        <v>579.04</v>
      </c>
      <c r="F40" s="200">
        <v>0</v>
      </c>
      <c r="G40" s="200">
        <v>0</v>
      </c>
      <c r="H40" s="200">
        <v>10688.755999999994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10778.335999999994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23971.974000000002</v>
      </c>
      <c r="D41" s="200">
        <v>29.13</v>
      </c>
      <c r="E41" s="200">
        <v>113.54999999999998</v>
      </c>
      <c r="F41" s="200">
        <v>0</v>
      </c>
      <c r="G41" s="200">
        <v>0</v>
      </c>
      <c r="H41" s="200">
        <v>24001.104000000003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24039.574000000004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2655.1730000000002</v>
      </c>
      <c r="D42" s="200">
        <v>4.5599999999999996</v>
      </c>
      <c r="E42" s="200">
        <v>181.54</v>
      </c>
      <c r="F42" s="200">
        <v>0</v>
      </c>
      <c r="G42" s="200">
        <v>0</v>
      </c>
      <c r="H42" s="200">
        <v>2659.7330000000002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2806.223</v>
      </c>
    </row>
    <row r="43" spans="1:132" s="111" customFormat="1" ht="38.25" customHeight="1" x14ac:dyDescent="0.4">
      <c r="A43" s="336" t="s">
        <v>109</v>
      </c>
      <c r="B43" s="336"/>
      <c r="C43" s="202">
        <v>51104.771000000001</v>
      </c>
      <c r="D43" s="202">
        <v>145.38</v>
      </c>
      <c r="E43" s="202">
        <v>989.83999999999992</v>
      </c>
      <c r="F43" s="202">
        <v>0</v>
      </c>
      <c r="G43" s="202">
        <v>0.24</v>
      </c>
      <c r="H43" s="202">
        <v>51250.151000000005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51826.510999999999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14115.105</v>
      </c>
      <c r="D44" s="200">
        <v>2.94</v>
      </c>
      <c r="E44" s="200">
        <v>163.995</v>
      </c>
      <c r="F44" s="200">
        <v>0</v>
      </c>
      <c r="G44" s="200">
        <v>0</v>
      </c>
      <c r="H44" s="200">
        <v>14118.045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14230.585000000001</v>
      </c>
    </row>
    <row r="45" spans="1:132" ht="38.25" customHeight="1" x14ac:dyDescent="0.45">
      <c r="A45" s="246">
        <v>30</v>
      </c>
      <c r="B45" s="246" t="s">
        <v>114</v>
      </c>
      <c r="C45" s="200">
        <v>7342.9649999999983</v>
      </c>
      <c r="D45" s="200">
        <v>43.72</v>
      </c>
      <c r="E45" s="200">
        <v>121.355</v>
      </c>
      <c r="F45" s="200">
        <v>0</v>
      </c>
      <c r="G45" s="200">
        <v>0.03</v>
      </c>
      <c r="H45" s="200">
        <v>7386.6849999999986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7394.2749999999987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12303.770000000004</v>
      </c>
      <c r="D46" s="200">
        <v>0</v>
      </c>
      <c r="E46" s="200">
        <v>10.509999999999998</v>
      </c>
      <c r="F46" s="200">
        <v>0</v>
      </c>
      <c r="G46" s="200">
        <v>0</v>
      </c>
      <c r="H46" s="200">
        <v>12303.770000000004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12391.250000000004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11106.562000000009</v>
      </c>
      <c r="D47" s="200">
        <v>0.15</v>
      </c>
      <c r="E47" s="200">
        <v>16.52</v>
      </c>
      <c r="F47" s="200">
        <v>0</v>
      </c>
      <c r="G47" s="200">
        <v>0</v>
      </c>
      <c r="H47" s="200">
        <v>11106.712000000009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11137.242000000009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6" t="s">
        <v>117</v>
      </c>
      <c r="B48" s="336"/>
      <c r="C48" s="202">
        <v>44868.402000000016</v>
      </c>
      <c r="D48" s="202">
        <v>46.809999999999995</v>
      </c>
      <c r="E48" s="202">
        <v>312.38</v>
      </c>
      <c r="F48" s="202">
        <v>0</v>
      </c>
      <c r="G48" s="202">
        <v>0.03</v>
      </c>
      <c r="H48" s="202">
        <v>44915.212000000007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45153.352000000014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6" t="s">
        <v>118</v>
      </c>
      <c r="B49" s="336"/>
      <c r="C49" s="202">
        <v>95973.17300000001</v>
      </c>
      <c r="D49" s="202">
        <v>192.19</v>
      </c>
      <c r="E49" s="202">
        <v>1302.2199999999998</v>
      </c>
      <c r="F49" s="202">
        <v>0</v>
      </c>
      <c r="G49" s="202">
        <v>0.27</v>
      </c>
      <c r="H49" s="202">
        <v>96165.363000000012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96979.863000000012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6" t="s">
        <v>119</v>
      </c>
      <c r="B50" s="336"/>
      <c r="C50" s="202">
        <v>172963.78400000001</v>
      </c>
      <c r="D50" s="202">
        <v>443.19799999999998</v>
      </c>
      <c r="E50" s="202">
        <v>2437.1409999999996</v>
      </c>
      <c r="F50" s="202">
        <v>824.07</v>
      </c>
      <c r="G50" s="202">
        <v>2090.6099999999997</v>
      </c>
      <c r="H50" s="202">
        <v>172582.91200000001</v>
      </c>
      <c r="I50" s="202">
        <v>2829.7980000000002</v>
      </c>
      <c r="J50" s="202">
        <v>12.651</v>
      </c>
      <c r="K50" s="202">
        <v>417.25599999999997</v>
      </c>
      <c r="L50" s="202">
        <v>37.840000000000003</v>
      </c>
      <c r="M50" s="202">
        <v>43.1</v>
      </c>
      <c r="N50" s="202">
        <v>2804.6090000000004</v>
      </c>
      <c r="O50" s="202">
        <v>9540.0339999999997</v>
      </c>
      <c r="P50" s="202">
        <v>835.36999999999989</v>
      </c>
      <c r="Q50" s="202">
        <v>3877.8119999999999</v>
      </c>
      <c r="R50" s="202">
        <v>0</v>
      </c>
      <c r="S50" s="202">
        <v>117.05999999999999</v>
      </c>
      <c r="T50" s="202">
        <v>10375.404</v>
      </c>
      <c r="U50" s="202">
        <v>185762.92500000002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95"/>
      <c r="C51" s="301"/>
      <c r="D51" s="301"/>
      <c r="E51" s="301"/>
      <c r="F51" s="301"/>
      <c r="G51" s="301"/>
      <c r="H51" s="118"/>
      <c r="I51" s="295"/>
      <c r="J51" s="295"/>
      <c r="K51" s="295"/>
      <c r="L51" s="295"/>
      <c r="M51" s="295"/>
      <c r="N51" s="295"/>
      <c r="R51" s="295"/>
      <c r="U51" s="295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95"/>
      <c r="C52" s="301"/>
      <c r="D52" s="301"/>
      <c r="E52" s="301"/>
      <c r="F52" s="301"/>
      <c r="G52" s="301"/>
      <c r="H52" s="119"/>
      <c r="I52" s="295"/>
      <c r="J52" s="295"/>
      <c r="K52" s="295"/>
      <c r="L52" s="295"/>
      <c r="M52" s="295"/>
      <c r="N52" s="295"/>
      <c r="R52" s="295"/>
      <c r="T52" s="295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1"/>
      <c r="D53" s="301"/>
      <c r="E53" s="301"/>
      <c r="F53" s="301"/>
      <c r="G53" s="301"/>
      <c r="H53" s="119"/>
      <c r="I53" s="121"/>
      <c r="J53" s="295"/>
      <c r="K53" s="119"/>
      <c r="L53" s="119"/>
      <c r="M53" s="142"/>
      <c r="N53" s="119"/>
      <c r="P53" s="115"/>
      <c r="Q53" s="122"/>
      <c r="U53" s="122"/>
    </row>
    <row r="54" spans="1:54" ht="33" hidden="1" customHeight="1" x14ac:dyDescent="0.5">
      <c r="C54" s="120"/>
      <c r="D54" s="295"/>
      <c r="E54" s="295"/>
      <c r="F54" s="295"/>
      <c r="G54" s="295"/>
      <c r="H54" s="119"/>
      <c r="I54" s="121"/>
      <c r="J54" s="295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95"/>
      <c r="E55" s="295"/>
      <c r="F55" s="295"/>
      <c r="G55" s="295"/>
      <c r="H55" s="119"/>
      <c r="I55" s="121"/>
      <c r="J55" s="295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5" t="s">
        <v>57</v>
      </c>
      <c r="C56" s="325"/>
      <c r="D56" s="325"/>
      <c r="E56" s="325"/>
      <c r="F56" s="325"/>
      <c r="G56" s="153"/>
      <c r="H56" s="154"/>
      <c r="I56" s="155"/>
      <c r="J56" s="330"/>
      <c r="K56" s="329"/>
      <c r="L56" s="329"/>
      <c r="M56" s="169" t="e">
        <f>#REF!+'dec-2021'!J53</f>
        <v>#REF!</v>
      </c>
      <c r="N56" s="154"/>
      <c r="O56" s="154"/>
      <c r="P56" s="297"/>
      <c r="Q56" s="325" t="s">
        <v>58</v>
      </c>
      <c r="R56" s="325"/>
      <c r="S56" s="325"/>
      <c r="T56" s="325"/>
      <c r="U56" s="325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5" t="s">
        <v>59</v>
      </c>
      <c r="C57" s="325"/>
      <c r="D57" s="325"/>
      <c r="E57" s="325"/>
      <c r="F57" s="325"/>
      <c r="G57" s="154"/>
      <c r="H57" s="153"/>
      <c r="I57" s="156"/>
      <c r="J57" s="157"/>
      <c r="K57" s="298"/>
      <c r="L57" s="157"/>
      <c r="M57" s="154"/>
      <c r="N57" s="153"/>
      <c r="O57" s="154"/>
      <c r="P57" s="297"/>
      <c r="Q57" s="325" t="s">
        <v>59</v>
      </c>
      <c r="R57" s="325"/>
      <c r="S57" s="325"/>
      <c r="T57" s="325"/>
      <c r="U57" s="32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9" t="s">
        <v>61</v>
      </c>
      <c r="K58" s="329"/>
      <c r="L58" s="329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9" t="s">
        <v>62</v>
      </c>
      <c r="K59" s="329"/>
      <c r="L59" s="329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299"/>
      <c r="I64" s="299"/>
      <c r="J64" s="299"/>
      <c r="K64" s="123"/>
      <c r="L64" s="123"/>
      <c r="M64" s="123"/>
      <c r="N64" s="123"/>
      <c r="O64" s="123"/>
    </row>
    <row r="65" spans="3:21" x14ac:dyDescent="0.35"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3:21" x14ac:dyDescent="0.35">
      <c r="P66" s="107"/>
      <c r="Q66" s="107"/>
      <c r="R66" s="107"/>
      <c r="S66" s="108"/>
      <c r="T66" s="107"/>
      <c r="U66" s="107"/>
    </row>
    <row r="68" spans="3:21" ht="141.75" customHeight="1" x14ac:dyDescent="0.35"/>
  </sheetData>
  <mergeCells count="43"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14:B14"/>
    <mergeCell ref="H4:H5"/>
    <mergeCell ref="I4:I5"/>
    <mergeCell ref="J4:K4"/>
    <mergeCell ref="L4:M4"/>
    <mergeCell ref="P4:Q4"/>
    <mergeCell ref="R4:S4"/>
    <mergeCell ref="T4:T5"/>
    <mergeCell ref="U4:U5"/>
    <mergeCell ref="A10:B10"/>
    <mergeCell ref="N4:N5"/>
    <mergeCell ref="O4:O5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184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31" t="s">
        <v>82</v>
      </c>
      <c r="B11" s="332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331" t="s">
        <v>86</v>
      </c>
      <c r="B15" s="332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331" t="s">
        <v>89</v>
      </c>
      <c r="B19" s="332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333" t="s">
        <v>94</v>
      </c>
      <c r="B24" s="333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334" t="s">
        <v>95</v>
      </c>
      <c r="B25" s="335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333" t="s">
        <v>98</v>
      </c>
      <c r="B28" s="333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333" t="s">
        <v>99</v>
      </c>
      <c r="B33" s="333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333" t="s">
        <v>107</v>
      </c>
      <c r="B38" s="333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333" t="s">
        <v>108</v>
      </c>
      <c r="B39" s="333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333" t="s">
        <v>109</v>
      </c>
      <c r="B44" s="333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33" t="s">
        <v>117</v>
      </c>
      <c r="B49" s="333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333" t="s">
        <v>118</v>
      </c>
      <c r="B50" s="333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333" t="s">
        <v>119</v>
      </c>
      <c r="B51" s="333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301" t="s">
        <v>54</v>
      </c>
      <c r="D53" s="301"/>
      <c r="E53" s="301"/>
      <c r="F53" s="301"/>
      <c r="G53" s="301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301" t="s">
        <v>55</v>
      </c>
      <c r="D54" s="301"/>
      <c r="E54" s="301"/>
      <c r="F54" s="301"/>
      <c r="G54" s="301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#REF!+'April-2021'!J53</f>
        <v>#REF!</v>
      </c>
      <c r="N58" s="154"/>
      <c r="O58" s="154"/>
      <c r="P58" s="186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329" t="s">
        <v>62</v>
      </c>
      <c r="K61" s="329"/>
      <c r="L61" s="329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188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331" t="s">
        <v>82</v>
      </c>
      <c r="B11" s="332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331" t="s">
        <v>86</v>
      </c>
      <c r="B15" s="332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331" t="s">
        <v>89</v>
      </c>
      <c r="B19" s="332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333" t="s">
        <v>94</v>
      </c>
      <c r="B24" s="333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334" t="s">
        <v>95</v>
      </c>
      <c r="B25" s="335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333" t="s">
        <v>98</v>
      </c>
      <c r="B28" s="333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333" t="s">
        <v>99</v>
      </c>
      <c r="B33" s="333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333" t="s">
        <v>107</v>
      </c>
      <c r="B38" s="333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333" t="s">
        <v>108</v>
      </c>
      <c r="B39" s="333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333" t="s">
        <v>109</v>
      </c>
      <c r="B44" s="333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33" t="s">
        <v>117</v>
      </c>
      <c r="B49" s="333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333" t="s">
        <v>118</v>
      </c>
      <c r="B50" s="333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333" t="s">
        <v>119</v>
      </c>
      <c r="B51" s="333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301" t="s">
        <v>54</v>
      </c>
      <c r="D53" s="301"/>
      <c r="E53" s="301"/>
      <c r="F53" s="301"/>
      <c r="G53" s="301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301" t="s">
        <v>55</v>
      </c>
      <c r="D54" s="301"/>
      <c r="E54" s="301"/>
      <c r="F54" s="301"/>
      <c r="G54" s="301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#REF!+'may-2021'!J53</f>
        <v>#REF!</v>
      </c>
      <c r="N58" s="154"/>
      <c r="O58" s="154"/>
      <c r="P58" s="190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329" t="s">
        <v>62</v>
      </c>
      <c r="K61" s="329"/>
      <c r="L61" s="329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192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331" t="s">
        <v>82</v>
      </c>
      <c r="B11" s="332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331" t="s">
        <v>86</v>
      </c>
      <c r="B15" s="332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331" t="s">
        <v>89</v>
      </c>
      <c r="B19" s="332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333" t="s">
        <v>94</v>
      </c>
      <c r="B24" s="333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334" t="s">
        <v>95</v>
      </c>
      <c r="B25" s="335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333" t="s">
        <v>98</v>
      </c>
      <c r="B28" s="333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333" t="s">
        <v>99</v>
      </c>
      <c r="B33" s="333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333" t="s">
        <v>107</v>
      </c>
      <c r="B38" s="333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333" t="s">
        <v>108</v>
      </c>
      <c r="B39" s="333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333" t="s">
        <v>109</v>
      </c>
      <c r="B44" s="333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333" t="s">
        <v>117</v>
      </c>
      <c r="B49" s="333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333" t="s">
        <v>118</v>
      </c>
      <c r="B50" s="333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333" t="s">
        <v>119</v>
      </c>
      <c r="B51" s="333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301" t="s">
        <v>54</v>
      </c>
      <c r="D53" s="301"/>
      <c r="E53" s="301"/>
      <c r="F53" s="301"/>
      <c r="G53" s="301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301" t="s">
        <v>55</v>
      </c>
      <c r="D54" s="301"/>
      <c r="E54" s="301"/>
      <c r="F54" s="301"/>
      <c r="G54" s="301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#REF!+'june-2021'!J53</f>
        <v>#REF!</v>
      </c>
      <c r="N58" s="154"/>
      <c r="O58" s="154"/>
      <c r="P58" s="195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329" t="s">
        <v>62</v>
      </c>
      <c r="K61" s="329"/>
      <c r="L61" s="329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196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331" t="s">
        <v>82</v>
      </c>
      <c r="B11" s="332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331" t="s">
        <v>86</v>
      </c>
      <c r="B15" s="332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331" t="s">
        <v>89</v>
      </c>
      <c r="B19" s="332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333" t="s">
        <v>94</v>
      </c>
      <c r="B24" s="333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334" t="s">
        <v>95</v>
      </c>
      <c r="B25" s="335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333" t="s">
        <v>98</v>
      </c>
      <c r="B28" s="333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333" t="s">
        <v>99</v>
      </c>
      <c r="B33" s="333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333" t="s">
        <v>107</v>
      </c>
      <c r="B38" s="333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333" t="s">
        <v>108</v>
      </c>
      <c r="B39" s="333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333" t="s">
        <v>109</v>
      </c>
      <c r="B44" s="333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333" t="s">
        <v>117</v>
      </c>
      <c r="B49" s="333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333" t="s">
        <v>118</v>
      </c>
      <c r="B50" s="333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333" t="s">
        <v>119</v>
      </c>
      <c r="B51" s="333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301" t="s">
        <v>54</v>
      </c>
      <c r="D53" s="301"/>
      <c r="E53" s="301"/>
      <c r="F53" s="301"/>
      <c r="G53" s="301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301" t="s">
        <v>55</v>
      </c>
      <c r="D54" s="301"/>
      <c r="E54" s="301"/>
      <c r="F54" s="301"/>
      <c r="G54" s="301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#REF!+'july-2021'!J53</f>
        <v>#REF!</v>
      </c>
      <c r="N58" s="154"/>
      <c r="O58" s="154"/>
      <c r="P58" s="199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329" t="s">
        <v>62</v>
      </c>
      <c r="K61" s="329"/>
      <c r="L61" s="329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06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331" t="s">
        <v>82</v>
      </c>
      <c r="B11" s="332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331" t="s">
        <v>86</v>
      </c>
      <c r="B15" s="332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331" t="s">
        <v>89</v>
      </c>
      <c r="B19" s="332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333" t="s">
        <v>94</v>
      </c>
      <c r="B24" s="333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334" t="s">
        <v>95</v>
      </c>
      <c r="B25" s="335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333" t="s">
        <v>98</v>
      </c>
      <c r="B28" s="333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333" t="s">
        <v>99</v>
      </c>
      <c r="B33" s="333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333" t="s">
        <v>107</v>
      </c>
      <c r="B38" s="333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333" t="s">
        <v>108</v>
      </c>
      <c r="B39" s="333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333" t="s">
        <v>109</v>
      </c>
      <c r="B44" s="333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333" t="s">
        <v>117</v>
      </c>
      <c r="B49" s="333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333" t="s">
        <v>118</v>
      </c>
      <c r="B50" s="333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333" t="s">
        <v>119</v>
      </c>
      <c r="B51" s="333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301" t="s">
        <v>54</v>
      </c>
      <c r="D53" s="301"/>
      <c r="E53" s="301"/>
      <c r="F53" s="301"/>
      <c r="G53" s="301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301" t="s">
        <v>55</v>
      </c>
      <c r="D54" s="301"/>
      <c r="E54" s="301"/>
      <c r="F54" s="301"/>
      <c r="G54" s="301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301" t="s">
        <v>56</v>
      </c>
      <c r="D55" s="301"/>
      <c r="E55" s="301"/>
      <c r="F55" s="301"/>
      <c r="G55" s="301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#REF!+'aug-2021'!J53</f>
        <v>#REF!</v>
      </c>
      <c r="N58" s="154"/>
      <c r="O58" s="154"/>
      <c r="P58" s="207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45">
      <c r="I60" s="158"/>
      <c r="J60" s="329" t="s">
        <v>61</v>
      </c>
      <c r="K60" s="329"/>
      <c r="L60" s="329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329" t="s">
        <v>62</v>
      </c>
      <c r="K61" s="329"/>
      <c r="L61" s="329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activeCell="D17" sqref="D17"/>
      <selection pane="bottomLeft" activeCell="D17" sqref="D17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5" t="s">
        <v>123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54" customHeight="1" x14ac:dyDescent="0.35">
      <c r="A2" s="317" t="s">
        <v>138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32.25" customHeight="1" x14ac:dyDescent="0.3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108" customFormat="1" ht="43.5" customHeight="1" x14ac:dyDescent="0.25">
      <c r="A4" s="319" t="s">
        <v>122</v>
      </c>
      <c r="B4" s="322" t="s">
        <v>121</v>
      </c>
      <c r="C4" s="304" t="s">
        <v>131</v>
      </c>
      <c r="D4" s="305"/>
      <c r="E4" s="305"/>
      <c r="F4" s="305"/>
      <c r="G4" s="305"/>
      <c r="H4" s="305"/>
      <c r="I4" s="304" t="s">
        <v>130</v>
      </c>
      <c r="J4" s="305"/>
      <c r="K4" s="305"/>
      <c r="L4" s="305"/>
      <c r="M4" s="305"/>
      <c r="N4" s="305"/>
      <c r="O4" s="304" t="s">
        <v>129</v>
      </c>
      <c r="P4" s="305"/>
      <c r="Q4" s="305"/>
      <c r="R4" s="305"/>
      <c r="S4" s="305"/>
      <c r="T4" s="305"/>
      <c r="U4" s="210"/>
    </row>
    <row r="5" spans="1:21" s="108" customFormat="1" ht="54.75" customHeight="1" x14ac:dyDescent="0.25">
      <c r="A5" s="321"/>
      <c r="B5" s="323"/>
      <c r="C5" s="309" t="s">
        <v>6</v>
      </c>
      <c r="D5" s="311" t="s">
        <v>127</v>
      </c>
      <c r="E5" s="312"/>
      <c r="F5" s="311" t="s">
        <v>126</v>
      </c>
      <c r="G5" s="312"/>
      <c r="H5" s="309" t="s">
        <v>9</v>
      </c>
      <c r="I5" s="309" t="s">
        <v>6</v>
      </c>
      <c r="J5" s="311" t="s">
        <v>127</v>
      </c>
      <c r="K5" s="312"/>
      <c r="L5" s="311" t="s">
        <v>126</v>
      </c>
      <c r="M5" s="312"/>
      <c r="N5" s="309" t="s">
        <v>9</v>
      </c>
      <c r="O5" s="309" t="s">
        <v>6</v>
      </c>
      <c r="P5" s="311" t="s">
        <v>127</v>
      </c>
      <c r="Q5" s="312"/>
      <c r="R5" s="311" t="s">
        <v>126</v>
      </c>
      <c r="S5" s="312"/>
      <c r="T5" s="309" t="s">
        <v>9</v>
      </c>
      <c r="U5" s="322" t="s">
        <v>128</v>
      </c>
    </row>
    <row r="6" spans="1:21" s="108" customFormat="1" ht="38.25" customHeight="1" x14ac:dyDescent="0.25">
      <c r="A6" s="321"/>
      <c r="B6" s="324"/>
      <c r="C6" s="310"/>
      <c r="D6" s="172" t="s">
        <v>124</v>
      </c>
      <c r="E6" s="172" t="s">
        <v>125</v>
      </c>
      <c r="F6" s="172" t="s">
        <v>124</v>
      </c>
      <c r="G6" s="172" t="s">
        <v>125</v>
      </c>
      <c r="H6" s="310"/>
      <c r="I6" s="310"/>
      <c r="J6" s="172" t="s">
        <v>124</v>
      </c>
      <c r="K6" s="172" t="s">
        <v>125</v>
      </c>
      <c r="L6" s="172" t="s">
        <v>124</v>
      </c>
      <c r="M6" s="172" t="s">
        <v>125</v>
      </c>
      <c r="N6" s="310"/>
      <c r="O6" s="310"/>
      <c r="P6" s="172" t="s">
        <v>124</v>
      </c>
      <c r="Q6" s="172" t="s">
        <v>125</v>
      </c>
      <c r="R6" s="172" t="s">
        <v>124</v>
      </c>
      <c r="S6" s="172" t="s">
        <v>125</v>
      </c>
      <c r="T6" s="310"/>
      <c r="U6" s="324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331" t="s">
        <v>82</v>
      </c>
      <c r="B11" s="332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331" t="s">
        <v>86</v>
      </c>
      <c r="B15" s="332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331" t="s">
        <v>89</v>
      </c>
      <c r="B19" s="332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336" t="s">
        <v>94</v>
      </c>
      <c r="B24" s="336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331" t="s">
        <v>95</v>
      </c>
      <c r="B25" s="332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336" t="s">
        <v>98</v>
      </c>
      <c r="B28" s="336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336" t="s">
        <v>99</v>
      </c>
      <c r="B33" s="336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336" t="s">
        <v>107</v>
      </c>
      <c r="B38" s="336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336" t="s">
        <v>108</v>
      </c>
      <c r="B39" s="336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336" t="s">
        <v>109</v>
      </c>
      <c r="B44" s="336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336" t="s">
        <v>117</v>
      </c>
      <c r="B49" s="336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336" t="s">
        <v>118</v>
      </c>
      <c r="B50" s="336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336" t="s">
        <v>119</v>
      </c>
      <c r="B51" s="336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301" t="s">
        <v>54</v>
      </c>
      <c r="D53" s="301"/>
      <c r="E53" s="301"/>
      <c r="F53" s="301"/>
      <c r="G53" s="301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301" t="s">
        <v>55</v>
      </c>
      <c r="D54" s="301"/>
      <c r="E54" s="301"/>
      <c r="F54" s="301"/>
      <c r="G54" s="301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301" t="s">
        <v>56</v>
      </c>
      <c r="D55" s="301"/>
      <c r="E55" s="301"/>
      <c r="F55" s="301"/>
      <c r="G55" s="301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5" t="s">
        <v>57</v>
      </c>
      <c r="C58" s="325"/>
      <c r="D58" s="325"/>
      <c r="E58" s="325"/>
      <c r="F58" s="325"/>
      <c r="G58" s="153"/>
      <c r="H58" s="154"/>
      <c r="I58" s="155"/>
      <c r="J58" s="330"/>
      <c r="K58" s="329"/>
      <c r="L58" s="329"/>
      <c r="M58" s="169" t="e">
        <f>#REF!+'Sep-2021'!J53</f>
        <v>#REF!</v>
      </c>
      <c r="N58" s="154"/>
      <c r="O58" s="154"/>
      <c r="P58" s="211"/>
      <c r="Q58" s="325" t="s">
        <v>58</v>
      </c>
      <c r="R58" s="325"/>
      <c r="S58" s="325"/>
      <c r="T58" s="325"/>
      <c r="U58" s="325"/>
    </row>
    <row r="59" spans="1:21" s="152" customFormat="1" ht="37.5" hidden="1" customHeight="1" x14ac:dyDescent="0.45">
      <c r="B59" s="325" t="s">
        <v>59</v>
      </c>
      <c r="C59" s="325"/>
      <c r="D59" s="325"/>
      <c r="E59" s="325"/>
      <c r="F59" s="325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325" t="s">
        <v>59</v>
      </c>
      <c r="R59" s="325"/>
      <c r="S59" s="325"/>
      <c r="T59" s="325"/>
      <c r="U59" s="325"/>
    </row>
    <row r="60" spans="1:21" s="152" customFormat="1" ht="37.5" hidden="1" customHeight="1" x14ac:dyDescent="0.9">
      <c r="B60" s="220"/>
      <c r="I60" s="158"/>
      <c r="J60" s="329" t="s">
        <v>61</v>
      </c>
      <c r="K60" s="329"/>
      <c r="L60" s="329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329" t="s">
        <v>62</v>
      </c>
      <c r="K61" s="329"/>
      <c r="L61" s="329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24</vt:i4>
      </vt:variant>
    </vt:vector>
  </HeadingPairs>
  <TitlesOfParts>
    <vt:vector size="58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July-2022</vt:lpstr>
      <vt:lpstr>August-2022</vt:lpstr>
      <vt:lpstr>Sep-2022</vt:lpstr>
      <vt:lpstr>Oct-2022</vt:lpstr>
      <vt:lpstr>Nov-2022 </vt:lpstr>
      <vt:lpstr>Dec-2022</vt:lpstr>
      <vt:lpstr>Jan-23</vt:lpstr>
      <vt:lpstr>Feb-23</vt:lpstr>
      <vt:lpstr>LT</vt:lpstr>
      <vt:lpstr>'April-2021'!Print_Area</vt:lpstr>
      <vt:lpstr>'aug-2021'!Print_Area</vt:lpstr>
      <vt:lpstr>'August-2022'!Print_Area</vt:lpstr>
      <vt:lpstr>braz!Print_Area</vt:lpstr>
      <vt:lpstr>brc!Print_Area</vt:lpstr>
      <vt:lpstr>CIRCLE!Print_Area</vt:lpstr>
      <vt:lpstr>'dec-2021'!Print_Area</vt:lpstr>
      <vt:lpstr>'Dec-2022'!Print_Area</vt:lpstr>
      <vt:lpstr>'Feb-23'!Print_Area</vt:lpstr>
      <vt:lpstr>'Jan-23'!Print_Area</vt:lpstr>
      <vt:lpstr>'july-2021'!Print_Area</vt:lpstr>
      <vt:lpstr>'July-2022'!Print_Area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'Nov-2022 '!Print_Area</vt:lpstr>
      <vt:lpstr>'Oct-2021'!Print_Area</vt:lpstr>
      <vt:lpstr>'Oct-2022'!Print_Area</vt:lpstr>
      <vt:lpstr>ramanagr!Print_Area</vt:lpstr>
      <vt:lpstr>'Sep-2021'!Print_Area</vt:lpstr>
      <vt:lpstr>'Sep-2022'!Print_Area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2023-04-27T06:35:51Z</dcterms:modified>
</cp:coreProperties>
</file>