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2" activeTab="13"/>
  </bookViews>
  <sheets>
    <sheet name="Mar 18" sheetId="2" r:id="rId1"/>
    <sheet name="APRIL 18" sheetId="1" r:id="rId2"/>
    <sheet name="may 18" sheetId="3" r:id="rId3"/>
    <sheet name="june 18" sheetId="4" r:id="rId4"/>
    <sheet name="july 18" sheetId="5" r:id="rId5"/>
    <sheet name="aug 18" sheetId="6" r:id="rId6"/>
    <sheet name="sep 18" sheetId="7" r:id="rId7"/>
    <sheet name="oct 18" sheetId="8" r:id="rId8"/>
    <sheet name="nov 18" sheetId="9" r:id="rId9"/>
    <sheet name="bmaz" sheetId="10" r:id="rId10"/>
    <sheet name="dec 18" sheetId="12" r:id="rId11"/>
    <sheet name="jan 19" sheetId="13" r:id="rId12"/>
    <sheet name="feb 19" sheetId="15" r:id="rId13"/>
    <sheet name="mar 19" sheetId="17" r:id="rId14"/>
    <sheet name="ht" sheetId="14" state="hidden" r:id="rId15"/>
  </sheets>
  <externalReferences>
    <externalReference r:id="rId16"/>
    <externalReference r:id="rId17"/>
    <externalReference r:id="rId18"/>
  </externalReferences>
  <definedNames>
    <definedName name="_xlnm.Print_Area" localSheetId="1">'APRIL 18'!$A$1:$W$64</definedName>
    <definedName name="_xlnm.Print_Area" localSheetId="10">'dec 18'!$A$1:$V$64</definedName>
    <definedName name="_xlnm.Print_Area" localSheetId="0">'Mar 18'!$A$1:$V$54</definedName>
    <definedName name="_xlnm.Print_Area" localSheetId="2">'may 18'!$A$1:$V$62</definedName>
  </definedNames>
  <calcPr calcId="145621"/>
</workbook>
</file>

<file path=xl/calcChain.xml><?xml version="1.0" encoding="utf-8"?>
<calcChain xmlns="http://schemas.openxmlformats.org/spreadsheetml/2006/main">
  <c r="I72" i="17" l="1"/>
  <c r="I71" i="17"/>
  <c r="H68" i="17"/>
  <c r="N60" i="17"/>
  <c r="G60" i="17"/>
  <c r="N58" i="17"/>
  <c r="J58" i="17"/>
  <c r="R53" i="17"/>
  <c r="K53" i="17"/>
  <c r="H53" i="17"/>
  <c r="E53" i="17"/>
  <c r="U52" i="17"/>
  <c r="R52" i="17"/>
  <c r="N52" i="17"/>
  <c r="M52" i="17"/>
  <c r="K52" i="17"/>
  <c r="H52" i="17"/>
  <c r="G52" i="17"/>
  <c r="U51" i="17"/>
  <c r="R51" i="17"/>
  <c r="N51" i="17"/>
  <c r="M51" i="17"/>
  <c r="K51" i="17"/>
  <c r="H51" i="17"/>
  <c r="V51" i="17" s="1"/>
  <c r="G51" i="17"/>
  <c r="I50" i="17"/>
  <c r="Q49" i="17"/>
  <c r="P49" i="17"/>
  <c r="P50" i="17" s="1"/>
  <c r="L49" i="17"/>
  <c r="L50" i="17" s="1"/>
  <c r="I49" i="17"/>
  <c r="S48" i="17"/>
  <c r="Q48" i="17"/>
  <c r="P48" i="17"/>
  <c r="L48" i="17"/>
  <c r="J48" i="17"/>
  <c r="I48" i="17"/>
  <c r="F48" i="17"/>
  <c r="D48" i="17"/>
  <c r="O47" i="17"/>
  <c r="O46" i="17"/>
  <c r="O45" i="17"/>
  <c r="O44" i="17"/>
  <c r="S43" i="17"/>
  <c r="S49" i="17" s="1"/>
  <c r="Q43" i="17"/>
  <c r="P43" i="17"/>
  <c r="L43" i="17"/>
  <c r="J43" i="17"/>
  <c r="J49" i="17" s="1"/>
  <c r="I43" i="17"/>
  <c r="F43" i="17"/>
  <c r="F49" i="17" s="1"/>
  <c r="D43" i="17"/>
  <c r="O41" i="17"/>
  <c r="O40" i="17"/>
  <c r="O39" i="17"/>
  <c r="P38" i="17"/>
  <c r="L38" i="17"/>
  <c r="I38" i="17"/>
  <c r="S37" i="17"/>
  <c r="S38" i="17" s="1"/>
  <c r="Q37" i="17"/>
  <c r="P37" i="17"/>
  <c r="L37" i="17"/>
  <c r="J37" i="17"/>
  <c r="I37" i="17"/>
  <c r="F37" i="17"/>
  <c r="F38" i="17" s="1"/>
  <c r="D37" i="17"/>
  <c r="O36" i="17"/>
  <c r="O35" i="17"/>
  <c r="O34" i="17"/>
  <c r="O33" i="17"/>
  <c r="S32" i="17"/>
  <c r="Q32" i="17"/>
  <c r="P32" i="17"/>
  <c r="L32" i="17"/>
  <c r="J32" i="17"/>
  <c r="I32" i="17"/>
  <c r="F32" i="17"/>
  <c r="D32" i="17"/>
  <c r="O31" i="17"/>
  <c r="O28" i="17"/>
  <c r="S27" i="17"/>
  <c r="Q27" i="17"/>
  <c r="P27" i="17"/>
  <c r="L27" i="17"/>
  <c r="J27" i="17"/>
  <c r="I27" i="17"/>
  <c r="F27" i="17"/>
  <c r="D27" i="17"/>
  <c r="O26" i="17"/>
  <c r="O27" i="17" s="1"/>
  <c r="O25" i="17"/>
  <c r="P24" i="17"/>
  <c r="L24" i="17"/>
  <c r="I24" i="17"/>
  <c r="S23" i="17"/>
  <c r="S24" i="17" s="1"/>
  <c r="Q23" i="17"/>
  <c r="P23" i="17"/>
  <c r="L23" i="17"/>
  <c r="J23" i="17"/>
  <c r="I23" i="17"/>
  <c r="F23" i="17"/>
  <c r="F24" i="17" s="1"/>
  <c r="D23" i="17"/>
  <c r="O22" i="17"/>
  <c r="O21" i="17"/>
  <c r="O20" i="17"/>
  <c r="S19" i="17"/>
  <c r="Q19" i="17"/>
  <c r="P19" i="17"/>
  <c r="L19" i="17"/>
  <c r="J19" i="17"/>
  <c r="I19" i="17"/>
  <c r="F19" i="17"/>
  <c r="D19" i="17"/>
  <c r="O18" i="17"/>
  <c r="O17" i="17"/>
  <c r="O16" i="17"/>
  <c r="S15" i="17"/>
  <c r="Q15" i="17"/>
  <c r="P15" i="17"/>
  <c r="L15" i="17"/>
  <c r="J15" i="17"/>
  <c r="I15" i="17"/>
  <c r="F15" i="17"/>
  <c r="D15" i="17"/>
  <c r="O14" i="17"/>
  <c r="O13" i="17"/>
  <c r="O12" i="17"/>
  <c r="S11" i="17"/>
  <c r="Q11" i="17"/>
  <c r="P11" i="17"/>
  <c r="L11" i="17"/>
  <c r="J11" i="17"/>
  <c r="I11" i="17"/>
  <c r="F11" i="17"/>
  <c r="D11" i="17"/>
  <c r="O10" i="17"/>
  <c r="O9" i="17"/>
  <c r="O7" i="17"/>
  <c r="O11" i="17" s="1"/>
  <c r="O43" i="17" l="1"/>
  <c r="V52" i="17"/>
  <c r="Q38" i="17"/>
  <c r="Q24" i="17"/>
  <c r="O19" i="17"/>
  <c r="O15" i="17"/>
  <c r="O48" i="17"/>
  <c r="O49" i="17" s="1"/>
  <c r="D49" i="17"/>
  <c r="O37" i="17"/>
  <c r="O32" i="17"/>
  <c r="D38" i="17"/>
  <c r="O23" i="17"/>
  <c r="D24" i="17"/>
  <c r="S50" i="17"/>
  <c r="F50" i="17"/>
  <c r="J24" i="17"/>
  <c r="J38" i="17"/>
  <c r="I72" i="15"/>
  <c r="I71" i="15"/>
  <c r="H68" i="15"/>
  <c r="N60" i="15"/>
  <c r="G60" i="15"/>
  <c r="N58" i="15"/>
  <c r="J58" i="15"/>
  <c r="R53" i="15"/>
  <c r="K53" i="15"/>
  <c r="H53" i="15"/>
  <c r="E53" i="15"/>
  <c r="U52" i="15"/>
  <c r="T52" i="15"/>
  <c r="T52" i="17" s="1"/>
  <c r="R52" i="15"/>
  <c r="N52" i="15"/>
  <c r="M52" i="15"/>
  <c r="K52" i="15"/>
  <c r="H52" i="15"/>
  <c r="G52" i="15"/>
  <c r="E52" i="15"/>
  <c r="E52" i="17" s="1"/>
  <c r="U51" i="15"/>
  <c r="T51" i="15"/>
  <c r="T51" i="17" s="1"/>
  <c r="R51" i="15"/>
  <c r="N51" i="15"/>
  <c r="M51" i="15"/>
  <c r="K51" i="15"/>
  <c r="H51" i="15"/>
  <c r="G51" i="15"/>
  <c r="E51" i="15"/>
  <c r="E51" i="17" s="1"/>
  <c r="S48" i="15"/>
  <c r="T48" i="15" s="1"/>
  <c r="T48" i="17" s="1"/>
  <c r="Q48" i="15"/>
  <c r="R48" i="15" s="1"/>
  <c r="R48" i="17" s="1"/>
  <c r="P48" i="15"/>
  <c r="M48" i="15"/>
  <c r="M48" i="17" s="1"/>
  <c r="L48" i="15"/>
  <c r="K48" i="15"/>
  <c r="K48" i="17" s="1"/>
  <c r="J48" i="15"/>
  <c r="N48" i="15" s="1"/>
  <c r="N48" i="17" s="1"/>
  <c r="I48" i="15"/>
  <c r="G48" i="15"/>
  <c r="G48" i="17" s="1"/>
  <c r="F48" i="15"/>
  <c r="E48" i="15"/>
  <c r="E48" i="17" s="1"/>
  <c r="D48" i="15"/>
  <c r="H48" i="15" s="1"/>
  <c r="H48" i="17" s="1"/>
  <c r="U47" i="15"/>
  <c r="U47" i="17" s="1"/>
  <c r="T47" i="15"/>
  <c r="T47" i="17" s="1"/>
  <c r="R47" i="15"/>
  <c r="R47" i="17" s="1"/>
  <c r="O47" i="15"/>
  <c r="N47" i="15"/>
  <c r="N47" i="17" s="1"/>
  <c r="M47" i="15"/>
  <c r="M47" i="17" s="1"/>
  <c r="K47" i="15"/>
  <c r="K47" i="17" s="1"/>
  <c r="H47" i="15"/>
  <c r="H47" i="17" s="1"/>
  <c r="G47" i="15"/>
  <c r="G47" i="17" s="1"/>
  <c r="E47" i="15"/>
  <c r="E47" i="17" s="1"/>
  <c r="U46" i="15"/>
  <c r="U46" i="17" s="1"/>
  <c r="T46" i="15"/>
  <c r="T46" i="17" s="1"/>
  <c r="R46" i="15"/>
  <c r="R46" i="17" s="1"/>
  <c r="O46" i="15"/>
  <c r="N46" i="15"/>
  <c r="N46" i="17" s="1"/>
  <c r="M46" i="15"/>
  <c r="M46" i="17" s="1"/>
  <c r="K46" i="15"/>
  <c r="K46" i="17" s="1"/>
  <c r="H46" i="15"/>
  <c r="H46" i="17" s="1"/>
  <c r="G46" i="15"/>
  <c r="G46" i="17" s="1"/>
  <c r="E46" i="15"/>
  <c r="E46" i="17" s="1"/>
  <c r="U45" i="15"/>
  <c r="U45" i="17" s="1"/>
  <c r="T45" i="15"/>
  <c r="T45" i="17" s="1"/>
  <c r="R45" i="15"/>
  <c r="R45" i="17" s="1"/>
  <c r="O45" i="15"/>
  <c r="N45" i="15"/>
  <c r="N45" i="17" s="1"/>
  <c r="M45" i="15"/>
  <c r="M45" i="17" s="1"/>
  <c r="K45" i="15"/>
  <c r="K45" i="17" s="1"/>
  <c r="H45" i="15"/>
  <c r="H45" i="17" s="1"/>
  <c r="V45" i="17" s="1"/>
  <c r="G45" i="15"/>
  <c r="G45" i="17" s="1"/>
  <c r="E45" i="15"/>
  <c r="E45" i="17" s="1"/>
  <c r="U44" i="15"/>
  <c r="U44" i="17" s="1"/>
  <c r="T44" i="15"/>
  <c r="T44" i="17" s="1"/>
  <c r="R44" i="15"/>
  <c r="R44" i="17" s="1"/>
  <c r="O44" i="15"/>
  <c r="O48" i="15" s="1"/>
  <c r="N44" i="15"/>
  <c r="N44" i="17" s="1"/>
  <c r="M44" i="15"/>
  <c r="M44" i="17" s="1"/>
  <c r="K44" i="15"/>
  <c r="K44" i="17" s="1"/>
  <c r="H44" i="15"/>
  <c r="H44" i="17" s="1"/>
  <c r="G44" i="15"/>
  <c r="G44" i="17" s="1"/>
  <c r="E44" i="15"/>
  <c r="E44" i="17" s="1"/>
  <c r="T43" i="15"/>
  <c r="T43" i="17" s="1"/>
  <c r="S43" i="15"/>
  <c r="S49" i="15" s="1"/>
  <c r="Q43" i="15"/>
  <c r="U43" i="15" s="1"/>
  <c r="U43" i="17" s="1"/>
  <c r="P43" i="15"/>
  <c r="P49" i="15" s="1"/>
  <c r="L43" i="15"/>
  <c r="M43" i="15" s="1"/>
  <c r="M43" i="17" s="1"/>
  <c r="K43" i="15"/>
  <c r="K43" i="17" s="1"/>
  <c r="J43" i="15"/>
  <c r="J49" i="15" s="1"/>
  <c r="I43" i="15"/>
  <c r="I49" i="15" s="1"/>
  <c r="G43" i="15"/>
  <c r="G43" i="17" s="1"/>
  <c r="F43" i="15"/>
  <c r="F49" i="15" s="1"/>
  <c r="D43" i="15"/>
  <c r="E43" i="15" s="1"/>
  <c r="E43" i="17" s="1"/>
  <c r="U42" i="15"/>
  <c r="U42" i="17" s="1"/>
  <c r="T42" i="15"/>
  <c r="T42" i="17" s="1"/>
  <c r="R42" i="15"/>
  <c r="R42" i="17" s="1"/>
  <c r="N42" i="15"/>
  <c r="N42" i="17" s="1"/>
  <c r="M42" i="15"/>
  <c r="M42" i="17" s="1"/>
  <c r="K42" i="15"/>
  <c r="K42" i="17" s="1"/>
  <c r="H42" i="15"/>
  <c r="H42" i="17" s="1"/>
  <c r="G42" i="15"/>
  <c r="G42" i="17" s="1"/>
  <c r="E42" i="15"/>
  <c r="E42" i="17" s="1"/>
  <c r="U41" i="15"/>
  <c r="U41" i="17" s="1"/>
  <c r="T41" i="15"/>
  <c r="T41" i="17" s="1"/>
  <c r="R41" i="15"/>
  <c r="R41" i="17" s="1"/>
  <c r="O41" i="15"/>
  <c r="N41" i="15"/>
  <c r="N41" i="17" s="1"/>
  <c r="M41" i="15"/>
  <c r="M41" i="17" s="1"/>
  <c r="K41" i="15"/>
  <c r="K41" i="17" s="1"/>
  <c r="H41" i="15"/>
  <c r="H41" i="17" s="1"/>
  <c r="G41" i="15"/>
  <c r="G41" i="17" s="1"/>
  <c r="E41" i="15"/>
  <c r="E41" i="17" s="1"/>
  <c r="U40" i="15"/>
  <c r="U40" i="17" s="1"/>
  <c r="T40" i="15"/>
  <c r="T40" i="17" s="1"/>
  <c r="R40" i="15"/>
  <c r="R40" i="17" s="1"/>
  <c r="O40" i="15"/>
  <c r="N40" i="15"/>
  <c r="N40" i="17" s="1"/>
  <c r="M40" i="15"/>
  <c r="M40" i="17" s="1"/>
  <c r="K40" i="15"/>
  <c r="K40" i="17" s="1"/>
  <c r="H40" i="15"/>
  <c r="H40" i="17" s="1"/>
  <c r="G40" i="15"/>
  <c r="G40" i="17" s="1"/>
  <c r="E40" i="15"/>
  <c r="E40" i="17" s="1"/>
  <c r="U39" i="15"/>
  <c r="U39" i="17" s="1"/>
  <c r="T39" i="15"/>
  <c r="T39" i="17" s="1"/>
  <c r="R39" i="15"/>
  <c r="R39" i="17" s="1"/>
  <c r="O39" i="15"/>
  <c r="O43" i="15" s="1"/>
  <c r="N39" i="15"/>
  <c r="N39" i="17" s="1"/>
  <c r="M39" i="15"/>
  <c r="M39" i="17" s="1"/>
  <c r="K39" i="15"/>
  <c r="K39" i="17" s="1"/>
  <c r="H39" i="15"/>
  <c r="H39" i="17" s="1"/>
  <c r="V39" i="17" s="1"/>
  <c r="G39" i="15"/>
  <c r="G39" i="17" s="1"/>
  <c r="E39" i="15"/>
  <c r="E39" i="17" s="1"/>
  <c r="T37" i="15"/>
  <c r="T37" i="17" s="1"/>
  <c r="S37" i="15"/>
  <c r="S38" i="15" s="1"/>
  <c r="T38" i="15" s="1"/>
  <c r="T38" i="17" s="1"/>
  <c r="Q37" i="15"/>
  <c r="R37" i="15" s="1"/>
  <c r="R37" i="17" s="1"/>
  <c r="P37" i="15"/>
  <c r="P38" i="15" s="1"/>
  <c r="L37" i="15"/>
  <c r="M37" i="15" s="1"/>
  <c r="M37" i="17" s="1"/>
  <c r="J37" i="15"/>
  <c r="N37" i="15" s="1"/>
  <c r="N37" i="17" s="1"/>
  <c r="I37" i="15"/>
  <c r="I38" i="15" s="1"/>
  <c r="F37" i="15"/>
  <c r="F38" i="15" s="1"/>
  <c r="G38" i="15" s="1"/>
  <c r="G38" i="17" s="1"/>
  <c r="E37" i="15"/>
  <c r="E37" i="17" s="1"/>
  <c r="D37" i="15"/>
  <c r="H37" i="15" s="1"/>
  <c r="H37" i="17" s="1"/>
  <c r="U36" i="15"/>
  <c r="U36" i="17" s="1"/>
  <c r="T36" i="15"/>
  <c r="T36" i="17" s="1"/>
  <c r="R36" i="15"/>
  <c r="R36" i="17" s="1"/>
  <c r="O36" i="15"/>
  <c r="N36" i="15"/>
  <c r="N36" i="17" s="1"/>
  <c r="M36" i="15"/>
  <c r="M36" i="17" s="1"/>
  <c r="K36" i="15"/>
  <c r="K36" i="17" s="1"/>
  <c r="H36" i="15"/>
  <c r="H36" i="17" s="1"/>
  <c r="V36" i="17" s="1"/>
  <c r="G36" i="15"/>
  <c r="G36" i="17" s="1"/>
  <c r="E36" i="15"/>
  <c r="E36" i="17" s="1"/>
  <c r="U35" i="15"/>
  <c r="U35" i="17" s="1"/>
  <c r="T35" i="15"/>
  <c r="T35" i="17" s="1"/>
  <c r="R35" i="15"/>
  <c r="R35" i="17" s="1"/>
  <c r="O35" i="15"/>
  <c r="N35" i="15"/>
  <c r="N35" i="17" s="1"/>
  <c r="M35" i="15"/>
  <c r="M35" i="17" s="1"/>
  <c r="K35" i="15"/>
  <c r="K35" i="17" s="1"/>
  <c r="H35" i="15"/>
  <c r="H35" i="17" s="1"/>
  <c r="G35" i="15"/>
  <c r="G35" i="17" s="1"/>
  <c r="E35" i="15"/>
  <c r="E35" i="17" s="1"/>
  <c r="U34" i="15"/>
  <c r="U34" i="17" s="1"/>
  <c r="T34" i="15"/>
  <c r="T34" i="17" s="1"/>
  <c r="R34" i="15"/>
  <c r="R34" i="17" s="1"/>
  <c r="O34" i="15"/>
  <c r="N34" i="15"/>
  <c r="N34" i="17" s="1"/>
  <c r="M34" i="15"/>
  <c r="M34" i="17" s="1"/>
  <c r="K34" i="15"/>
  <c r="K34" i="17" s="1"/>
  <c r="H34" i="15"/>
  <c r="H34" i="17" s="1"/>
  <c r="V34" i="17" s="1"/>
  <c r="G34" i="15"/>
  <c r="G34" i="17" s="1"/>
  <c r="E34" i="15"/>
  <c r="E34" i="17" s="1"/>
  <c r="U33" i="15"/>
  <c r="U33" i="17" s="1"/>
  <c r="T33" i="15"/>
  <c r="T33" i="17" s="1"/>
  <c r="R33" i="15"/>
  <c r="R33" i="17" s="1"/>
  <c r="O33" i="15"/>
  <c r="O37" i="15" s="1"/>
  <c r="N33" i="15"/>
  <c r="N33" i="17" s="1"/>
  <c r="M33" i="15"/>
  <c r="M33" i="17" s="1"/>
  <c r="K33" i="15"/>
  <c r="K33" i="17" s="1"/>
  <c r="H33" i="15"/>
  <c r="H33" i="17" s="1"/>
  <c r="G33" i="15"/>
  <c r="G33" i="17" s="1"/>
  <c r="E33" i="15"/>
  <c r="E33" i="17" s="1"/>
  <c r="T32" i="15"/>
  <c r="T32" i="17" s="1"/>
  <c r="S32" i="15"/>
  <c r="Q32" i="15"/>
  <c r="U32" i="15" s="1"/>
  <c r="U32" i="17" s="1"/>
  <c r="P32" i="15"/>
  <c r="L32" i="15"/>
  <c r="M32" i="15" s="1"/>
  <c r="M32" i="17" s="1"/>
  <c r="K32" i="15"/>
  <c r="K32" i="17" s="1"/>
  <c r="J32" i="15"/>
  <c r="N32" i="15" s="1"/>
  <c r="N32" i="17" s="1"/>
  <c r="I32" i="15"/>
  <c r="G32" i="15"/>
  <c r="G32" i="17" s="1"/>
  <c r="F32" i="15"/>
  <c r="D32" i="15"/>
  <c r="E32" i="15" s="1"/>
  <c r="E32" i="17" s="1"/>
  <c r="U31" i="15"/>
  <c r="U31" i="17" s="1"/>
  <c r="T31" i="15"/>
  <c r="T31" i="17" s="1"/>
  <c r="R31" i="15"/>
  <c r="R31" i="17" s="1"/>
  <c r="O31" i="15"/>
  <c r="O32" i="15" s="1"/>
  <c r="N31" i="15"/>
  <c r="N31" i="17" s="1"/>
  <c r="M31" i="15"/>
  <c r="M31" i="17" s="1"/>
  <c r="K31" i="15"/>
  <c r="K31" i="17" s="1"/>
  <c r="H31" i="15"/>
  <c r="H31" i="17" s="1"/>
  <c r="G31" i="15"/>
  <c r="G31" i="17" s="1"/>
  <c r="E31" i="15"/>
  <c r="E31" i="17" s="1"/>
  <c r="U30" i="15"/>
  <c r="U30" i="17" s="1"/>
  <c r="T30" i="15"/>
  <c r="T30" i="17" s="1"/>
  <c r="R30" i="15"/>
  <c r="R30" i="17" s="1"/>
  <c r="N30" i="15"/>
  <c r="N30" i="17" s="1"/>
  <c r="M30" i="15"/>
  <c r="M30" i="17" s="1"/>
  <c r="K30" i="15"/>
  <c r="K30" i="17" s="1"/>
  <c r="H30" i="15"/>
  <c r="H30" i="17" s="1"/>
  <c r="G30" i="15"/>
  <c r="G30" i="17" s="1"/>
  <c r="E30" i="15"/>
  <c r="E30" i="17" s="1"/>
  <c r="U29" i="15"/>
  <c r="U29" i="17" s="1"/>
  <c r="T29" i="15"/>
  <c r="T29" i="17" s="1"/>
  <c r="R29" i="15"/>
  <c r="R29" i="17" s="1"/>
  <c r="N29" i="15"/>
  <c r="N29" i="17" s="1"/>
  <c r="M29" i="15"/>
  <c r="M29" i="17" s="1"/>
  <c r="K29" i="15"/>
  <c r="K29" i="17" s="1"/>
  <c r="H29" i="15"/>
  <c r="H29" i="17" s="1"/>
  <c r="G29" i="15"/>
  <c r="G29" i="17" s="1"/>
  <c r="E29" i="15"/>
  <c r="E29" i="17" s="1"/>
  <c r="U28" i="15"/>
  <c r="U28" i="17" s="1"/>
  <c r="T28" i="15"/>
  <c r="T28" i="17" s="1"/>
  <c r="R28" i="15"/>
  <c r="R28" i="17" s="1"/>
  <c r="O28" i="15"/>
  <c r="N28" i="15"/>
  <c r="N28" i="17" s="1"/>
  <c r="M28" i="15"/>
  <c r="M28" i="17" s="1"/>
  <c r="K28" i="15"/>
  <c r="K28" i="17" s="1"/>
  <c r="H28" i="15"/>
  <c r="H28" i="17" s="1"/>
  <c r="G28" i="15"/>
  <c r="G28" i="17" s="1"/>
  <c r="E28" i="15"/>
  <c r="E28" i="17" s="1"/>
  <c r="T27" i="15"/>
  <c r="T27" i="17" s="1"/>
  <c r="S27" i="15"/>
  <c r="Q27" i="15"/>
  <c r="R27" i="15" s="1"/>
  <c r="R27" i="17" s="1"/>
  <c r="P27" i="15"/>
  <c r="M27" i="15"/>
  <c r="M27" i="17" s="1"/>
  <c r="L27" i="15"/>
  <c r="J27" i="15"/>
  <c r="N27" i="15" s="1"/>
  <c r="N27" i="17" s="1"/>
  <c r="I27" i="15"/>
  <c r="F27" i="15"/>
  <c r="G27" i="15" s="1"/>
  <c r="G27" i="17" s="1"/>
  <c r="E27" i="15"/>
  <c r="E27" i="17" s="1"/>
  <c r="D27" i="15"/>
  <c r="H27" i="15" s="1"/>
  <c r="H27" i="17" s="1"/>
  <c r="U26" i="15"/>
  <c r="U26" i="17" s="1"/>
  <c r="T26" i="15"/>
  <c r="T26" i="17" s="1"/>
  <c r="R26" i="15"/>
  <c r="R26" i="17" s="1"/>
  <c r="O26" i="15"/>
  <c r="O27" i="15" s="1"/>
  <c r="N26" i="15"/>
  <c r="N26" i="17" s="1"/>
  <c r="M26" i="15"/>
  <c r="M26" i="17" s="1"/>
  <c r="K26" i="15"/>
  <c r="K26" i="17" s="1"/>
  <c r="H26" i="15"/>
  <c r="H26" i="17" s="1"/>
  <c r="G26" i="15"/>
  <c r="G26" i="17" s="1"/>
  <c r="E26" i="15"/>
  <c r="E26" i="17" s="1"/>
  <c r="U25" i="15"/>
  <c r="U25" i="17" s="1"/>
  <c r="T25" i="15"/>
  <c r="T25" i="17" s="1"/>
  <c r="R25" i="15"/>
  <c r="R25" i="17" s="1"/>
  <c r="O25" i="15"/>
  <c r="N25" i="15"/>
  <c r="N25" i="17" s="1"/>
  <c r="M25" i="15"/>
  <c r="M25" i="17" s="1"/>
  <c r="K25" i="15"/>
  <c r="K25" i="17" s="1"/>
  <c r="H25" i="15"/>
  <c r="H25" i="17" s="1"/>
  <c r="G25" i="15"/>
  <c r="G25" i="17" s="1"/>
  <c r="E25" i="15"/>
  <c r="E25" i="17" s="1"/>
  <c r="T23" i="15"/>
  <c r="T23" i="17" s="1"/>
  <c r="S23" i="15"/>
  <c r="Q23" i="15"/>
  <c r="R23" i="15" s="1"/>
  <c r="R23" i="17" s="1"/>
  <c r="P23" i="15"/>
  <c r="P24" i="15" s="1"/>
  <c r="M23" i="15"/>
  <c r="M23" i="17" s="1"/>
  <c r="L23" i="15"/>
  <c r="L24" i="15" s="1"/>
  <c r="M24" i="15" s="1"/>
  <c r="M24" i="17" s="1"/>
  <c r="J23" i="15"/>
  <c r="N23" i="15" s="1"/>
  <c r="N23" i="17" s="1"/>
  <c r="I23" i="15"/>
  <c r="I24" i="15" s="1"/>
  <c r="F23" i="15"/>
  <c r="G23" i="15" s="1"/>
  <c r="G23" i="17" s="1"/>
  <c r="E23" i="15"/>
  <c r="E23" i="17" s="1"/>
  <c r="D23" i="15"/>
  <c r="H23" i="15" s="1"/>
  <c r="H23" i="17" s="1"/>
  <c r="U22" i="15"/>
  <c r="U22" i="17" s="1"/>
  <c r="T22" i="15"/>
  <c r="T22" i="17" s="1"/>
  <c r="R22" i="15"/>
  <c r="R22" i="17" s="1"/>
  <c r="O22" i="15"/>
  <c r="N22" i="15"/>
  <c r="N22" i="17" s="1"/>
  <c r="M22" i="15"/>
  <c r="M22" i="17" s="1"/>
  <c r="K22" i="15"/>
  <c r="K22" i="17" s="1"/>
  <c r="H22" i="15"/>
  <c r="H22" i="17" s="1"/>
  <c r="G22" i="15"/>
  <c r="G22" i="17" s="1"/>
  <c r="E22" i="15"/>
  <c r="E22" i="17" s="1"/>
  <c r="U21" i="15"/>
  <c r="U21" i="17" s="1"/>
  <c r="T21" i="15"/>
  <c r="T21" i="17" s="1"/>
  <c r="R21" i="15"/>
  <c r="R21" i="17" s="1"/>
  <c r="O21" i="15"/>
  <c r="N21" i="15"/>
  <c r="N21" i="17" s="1"/>
  <c r="M21" i="15"/>
  <c r="M21" i="17" s="1"/>
  <c r="K21" i="15"/>
  <c r="K21" i="17" s="1"/>
  <c r="H21" i="15"/>
  <c r="H21" i="17" s="1"/>
  <c r="G21" i="15"/>
  <c r="G21" i="17" s="1"/>
  <c r="E21" i="15"/>
  <c r="E21" i="17" s="1"/>
  <c r="U20" i="15"/>
  <c r="U20" i="17" s="1"/>
  <c r="T20" i="15"/>
  <c r="T20" i="17" s="1"/>
  <c r="R20" i="15"/>
  <c r="R20" i="17" s="1"/>
  <c r="O20" i="15"/>
  <c r="O23" i="15" s="1"/>
  <c r="N20" i="15"/>
  <c r="N20" i="17" s="1"/>
  <c r="M20" i="15"/>
  <c r="M20" i="17" s="1"/>
  <c r="K20" i="15"/>
  <c r="K20" i="17" s="1"/>
  <c r="H20" i="15"/>
  <c r="H20" i="17" s="1"/>
  <c r="G20" i="15"/>
  <c r="G20" i="17" s="1"/>
  <c r="E20" i="15"/>
  <c r="E20" i="17" s="1"/>
  <c r="T19" i="15"/>
  <c r="T19" i="17" s="1"/>
  <c r="S19" i="15"/>
  <c r="S24" i="15" s="1"/>
  <c r="T24" i="15" s="1"/>
  <c r="T24" i="17" s="1"/>
  <c r="Q19" i="15"/>
  <c r="R19" i="15" s="1"/>
  <c r="R19" i="17" s="1"/>
  <c r="P19" i="15"/>
  <c r="M19" i="15"/>
  <c r="M19" i="17" s="1"/>
  <c r="L19" i="15"/>
  <c r="J19" i="15"/>
  <c r="N19" i="15" s="1"/>
  <c r="N19" i="17" s="1"/>
  <c r="I19" i="15"/>
  <c r="F19" i="15"/>
  <c r="F24" i="15" s="1"/>
  <c r="G24" i="15" s="1"/>
  <c r="G24" i="17" s="1"/>
  <c r="E19" i="15"/>
  <c r="E19" i="17" s="1"/>
  <c r="D19" i="15"/>
  <c r="H19" i="15" s="1"/>
  <c r="H19" i="17" s="1"/>
  <c r="U18" i="15"/>
  <c r="U18" i="17" s="1"/>
  <c r="T18" i="15"/>
  <c r="T18" i="17" s="1"/>
  <c r="R18" i="15"/>
  <c r="R18" i="17" s="1"/>
  <c r="O18" i="15"/>
  <c r="N18" i="15"/>
  <c r="N18" i="17" s="1"/>
  <c r="M18" i="15"/>
  <c r="M18" i="17" s="1"/>
  <c r="K18" i="15"/>
  <c r="K18" i="17" s="1"/>
  <c r="H18" i="15"/>
  <c r="H18" i="17" s="1"/>
  <c r="V18" i="17" s="1"/>
  <c r="G18" i="15"/>
  <c r="G18" i="17" s="1"/>
  <c r="E18" i="15"/>
  <c r="E18" i="17" s="1"/>
  <c r="U17" i="15"/>
  <c r="U17" i="17" s="1"/>
  <c r="T17" i="15"/>
  <c r="T17" i="17" s="1"/>
  <c r="R17" i="15"/>
  <c r="R17" i="17" s="1"/>
  <c r="O17" i="15"/>
  <c r="N17" i="15"/>
  <c r="N17" i="17" s="1"/>
  <c r="M17" i="15"/>
  <c r="M17" i="17" s="1"/>
  <c r="K17" i="15"/>
  <c r="K17" i="17" s="1"/>
  <c r="H17" i="15"/>
  <c r="H17" i="17" s="1"/>
  <c r="G17" i="15"/>
  <c r="G17" i="17" s="1"/>
  <c r="E17" i="15"/>
  <c r="E17" i="17" s="1"/>
  <c r="U16" i="15"/>
  <c r="U16" i="17" s="1"/>
  <c r="T16" i="15"/>
  <c r="T16" i="17" s="1"/>
  <c r="R16" i="15"/>
  <c r="R16" i="17" s="1"/>
  <c r="O16" i="15"/>
  <c r="O19" i="15" s="1"/>
  <c r="N16" i="15"/>
  <c r="N16" i="17" s="1"/>
  <c r="M16" i="15"/>
  <c r="M16" i="17" s="1"/>
  <c r="K16" i="15"/>
  <c r="K16" i="17" s="1"/>
  <c r="H16" i="15"/>
  <c r="H16" i="17" s="1"/>
  <c r="V16" i="17" s="1"/>
  <c r="G16" i="15"/>
  <c r="G16" i="17" s="1"/>
  <c r="E16" i="15"/>
  <c r="E16" i="17" s="1"/>
  <c r="T15" i="15"/>
  <c r="T15" i="17" s="1"/>
  <c r="S15" i="15"/>
  <c r="Q15" i="15"/>
  <c r="R15" i="15" s="1"/>
  <c r="R15" i="17" s="1"/>
  <c r="P15" i="15"/>
  <c r="M15" i="15"/>
  <c r="M15" i="17" s="1"/>
  <c r="L15" i="15"/>
  <c r="J15" i="15"/>
  <c r="N15" i="15" s="1"/>
  <c r="N15" i="17" s="1"/>
  <c r="I15" i="15"/>
  <c r="F15" i="15"/>
  <c r="G15" i="15" s="1"/>
  <c r="G15" i="17" s="1"/>
  <c r="E15" i="15"/>
  <c r="E15" i="17" s="1"/>
  <c r="D15" i="15"/>
  <c r="H15" i="15" s="1"/>
  <c r="H15" i="17" s="1"/>
  <c r="U14" i="15"/>
  <c r="U14" i="17" s="1"/>
  <c r="T14" i="15"/>
  <c r="T14" i="17" s="1"/>
  <c r="R14" i="15"/>
  <c r="R14" i="17" s="1"/>
  <c r="O14" i="15"/>
  <c r="O15" i="15" s="1"/>
  <c r="N14" i="15"/>
  <c r="N14" i="17" s="1"/>
  <c r="M14" i="15"/>
  <c r="M14" i="17" s="1"/>
  <c r="K14" i="15"/>
  <c r="K14" i="17" s="1"/>
  <c r="H14" i="15"/>
  <c r="H14" i="17" s="1"/>
  <c r="G14" i="15"/>
  <c r="G14" i="17" s="1"/>
  <c r="E14" i="15"/>
  <c r="E14" i="17" s="1"/>
  <c r="U13" i="15"/>
  <c r="U13" i="17" s="1"/>
  <c r="T13" i="15"/>
  <c r="T13" i="17" s="1"/>
  <c r="R13" i="15"/>
  <c r="R13" i="17" s="1"/>
  <c r="O13" i="15"/>
  <c r="N13" i="15"/>
  <c r="N13" i="17" s="1"/>
  <c r="M13" i="15"/>
  <c r="M13" i="17" s="1"/>
  <c r="K13" i="15"/>
  <c r="K13" i="17" s="1"/>
  <c r="H13" i="15"/>
  <c r="H13" i="17" s="1"/>
  <c r="G13" i="15"/>
  <c r="G13" i="17" s="1"/>
  <c r="E13" i="15"/>
  <c r="E13" i="17" s="1"/>
  <c r="U12" i="15"/>
  <c r="U12" i="17" s="1"/>
  <c r="T12" i="15"/>
  <c r="T12" i="17" s="1"/>
  <c r="R12" i="15"/>
  <c r="R12" i="17" s="1"/>
  <c r="O12" i="15"/>
  <c r="N12" i="15"/>
  <c r="N12" i="17" s="1"/>
  <c r="M12" i="15"/>
  <c r="M12" i="17" s="1"/>
  <c r="K12" i="15"/>
  <c r="K12" i="17" s="1"/>
  <c r="H12" i="15"/>
  <c r="H12" i="17" s="1"/>
  <c r="G12" i="15"/>
  <c r="G12" i="17" s="1"/>
  <c r="E12" i="15"/>
  <c r="E12" i="17" s="1"/>
  <c r="T11" i="15"/>
  <c r="T11" i="17" s="1"/>
  <c r="S11" i="15"/>
  <c r="Q11" i="15"/>
  <c r="U11" i="15" s="1"/>
  <c r="U11" i="17" s="1"/>
  <c r="P11" i="15"/>
  <c r="L11" i="15"/>
  <c r="M11" i="15" s="1"/>
  <c r="M11" i="17" s="1"/>
  <c r="J11" i="15"/>
  <c r="N11" i="15" s="1"/>
  <c r="N11" i="17" s="1"/>
  <c r="I11" i="15"/>
  <c r="F11" i="15"/>
  <c r="G11" i="15" s="1"/>
  <c r="G11" i="17" s="1"/>
  <c r="E11" i="15"/>
  <c r="E11" i="17" s="1"/>
  <c r="D11" i="15"/>
  <c r="H11" i="15" s="1"/>
  <c r="H11" i="17" s="1"/>
  <c r="U10" i="15"/>
  <c r="U10" i="17" s="1"/>
  <c r="T10" i="15"/>
  <c r="T10" i="17" s="1"/>
  <c r="R10" i="15"/>
  <c r="R10" i="17" s="1"/>
  <c r="O10" i="15"/>
  <c r="N10" i="15"/>
  <c r="N10" i="17" s="1"/>
  <c r="M10" i="15"/>
  <c r="M10" i="17" s="1"/>
  <c r="K10" i="15"/>
  <c r="K10" i="17" s="1"/>
  <c r="H10" i="15"/>
  <c r="H10" i="17" s="1"/>
  <c r="G10" i="15"/>
  <c r="G10" i="17" s="1"/>
  <c r="E10" i="15"/>
  <c r="E10" i="17" s="1"/>
  <c r="U9" i="15"/>
  <c r="U9" i="17" s="1"/>
  <c r="T9" i="15"/>
  <c r="T9" i="17" s="1"/>
  <c r="R9" i="15"/>
  <c r="R9" i="17" s="1"/>
  <c r="O9" i="15"/>
  <c r="N9" i="15"/>
  <c r="N9" i="17" s="1"/>
  <c r="M9" i="15"/>
  <c r="M9" i="17" s="1"/>
  <c r="K9" i="15"/>
  <c r="K9" i="17" s="1"/>
  <c r="H9" i="15"/>
  <c r="H9" i="17" s="1"/>
  <c r="G9" i="15"/>
  <c r="G9" i="17" s="1"/>
  <c r="E9" i="15"/>
  <c r="E9" i="17" s="1"/>
  <c r="U8" i="15"/>
  <c r="U8" i="17" s="1"/>
  <c r="T8" i="15"/>
  <c r="T8" i="17" s="1"/>
  <c r="R8" i="15"/>
  <c r="R8" i="17" s="1"/>
  <c r="N8" i="15"/>
  <c r="N8" i="17" s="1"/>
  <c r="M8" i="15"/>
  <c r="M8" i="17" s="1"/>
  <c r="K8" i="15"/>
  <c r="K8" i="17" s="1"/>
  <c r="H8" i="15"/>
  <c r="H8" i="17" s="1"/>
  <c r="G8" i="15"/>
  <c r="G8" i="17" s="1"/>
  <c r="E8" i="15"/>
  <c r="E8" i="17" s="1"/>
  <c r="U7" i="15"/>
  <c r="U7" i="17" s="1"/>
  <c r="T7" i="15"/>
  <c r="T7" i="17" s="1"/>
  <c r="R7" i="15"/>
  <c r="R7" i="17" s="1"/>
  <c r="O7" i="15"/>
  <c r="O11" i="15" s="1"/>
  <c r="N7" i="15"/>
  <c r="N7" i="17" s="1"/>
  <c r="M7" i="15"/>
  <c r="M7" i="17" s="1"/>
  <c r="K7" i="15"/>
  <c r="K7" i="17" s="1"/>
  <c r="H7" i="15"/>
  <c r="H7" i="17" s="1"/>
  <c r="G7" i="15"/>
  <c r="G7" i="17" s="1"/>
  <c r="E7" i="15"/>
  <c r="E7" i="17" s="1"/>
  <c r="V10" i="17" l="1"/>
  <c r="V12" i="17"/>
  <c r="V14" i="17"/>
  <c r="V21" i="17"/>
  <c r="V30" i="17"/>
  <c r="V41" i="17"/>
  <c r="V11" i="17"/>
  <c r="V9" i="17"/>
  <c r="V7" i="17"/>
  <c r="V42" i="17"/>
  <c r="V46" i="17"/>
  <c r="V47" i="17"/>
  <c r="V28" i="17"/>
  <c r="V31" i="17"/>
  <c r="O38" i="17"/>
  <c r="V17" i="17"/>
  <c r="V22" i="17"/>
  <c r="V20" i="17"/>
  <c r="V29" i="17"/>
  <c r="V26" i="17"/>
  <c r="V8" i="17"/>
  <c r="V25" i="17"/>
  <c r="V33" i="17"/>
  <c r="V35" i="17"/>
  <c r="V40" i="17"/>
  <c r="V44" i="17"/>
  <c r="V13" i="17"/>
  <c r="Q50" i="17"/>
  <c r="J50" i="17"/>
  <c r="O24" i="17"/>
  <c r="D50" i="17"/>
  <c r="V7" i="15"/>
  <c r="V17" i="15"/>
  <c r="V25" i="15"/>
  <c r="V33" i="15"/>
  <c r="V35" i="15"/>
  <c r="V40" i="15"/>
  <c r="V44" i="15"/>
  <c r="V46" i="15"/>
  <c r="V16" i="15"/>
  <c r="V18" i="15"/>
  <c r="V26" i="15"/>
  <c r="V34" i="15"/>
  <c r="V36" i="15"/>
  <c r="V39" i="15"/>
  <c r="V41" i="15"/>
  <c r="V45" i="15"/>
  <c r="V47" i="15"/>
  <c r="V9" i="15"/>
  <c r="V13" i="15"/>
  <c r="V20" i="15"/>
  <c r="V22" i="15"/>
  <c r="V28" i="15"/>
  <c r="V31" i="15"/>
  <c r="V42" i="15"/>
  <c r="V51" i="15"/>
  <c r="V8" i="15"/>
  <c r="V10" i="15"/>
  <c r="V12" i="15"/>
  <c r="V14" i="15"/>
  <c r="V21" i="15"/>
  <c r="V29" i="15"/>
  <c r="V30" i="15"/>
  <c r="V52" i="15"/>
  <c r="O24" i="15"/>
  <c r="K49" i="15"/>
  <c r="K49" i="17" s="1"/>
  <c r="N49" i="15"/>
  <c r="N49" i="17" s="1"/>
  <c r="O38" i="15"/>
  <c r="G49" i="15"/>
  <c r="G49" i="17" s="1"/>
  <c r="F50" i="15"/>
  <c r="G50" i="15" s="1"/>
  <c r="G50" i="17" s="1"/>
  <c r="S50" i="15"/>
  <c r="T50" i="15" s="1"/>
  <c r="T50" i="17" s="1"/>
  <c r="T49" i="15"/>
  <c r="T49" i="17" s="1"/>
  <c r="V11" i="15"/>
  <c r="O49" i="15"/>
  <c r="I50" i="15"/>
  <c r="P50" i="15"/>
  <c r="R11" i="15"/>
  <c r="R11" i="17" s="1"/>
  <c r="K11" i="15"/>
  <c r="K11" i="17" s="1"/>
  <c r="K15" i="15"/>
  <c r="K15" i="17" s="1"/>
  <c r="G19" i="15"/>
  <c r="G19" i="17" s="1"/>
  <c r="K19" i="15"/>
  <c r="K19" i="17" s="1"/>
  <c r="K23" i="15"/>
  <c r="K23" i="17" s="1"/>
  <c r="D24" i="15"/>
  <c r="K27" i="15"/>
  <c r="K27" i="17" s="1"/>
  <c r="R32" i="15"/>
  <c r="R32" i="17" s="1"/>
  <c r="G37" i="15"/>
  <c r="G37" i="17" s="1"/>
  <c r="K37" i="15"/>
  <c r="K37" i="17" s="1"/>
  <c r="D38" i="15"/>
  <c r="L38" i="15"/>
  <c r="M38" i="15" s="1"/>
  <c r="M38" i="17" s="1"/>
  <c r="N43" i="15"/>
  <c r="N43" i="17" s="1"/>
  <c r="R43" i="15"/>
  <c r="R43" i="17" s="1"/>
  <c r="D49" i="15"/>
  <c r="L49" i="15"/>
  <c r="Q24" i="15"/>
  <c r="Q38" i="15"/>
  <c r="Q49" i="15"/>
  <c r="U15" i="15"/>
  <c r="U19" i="15"/>
  <c r="U23" i="15"/>
  <c r="J24" i="15"/>
  <c r="U27" i="15"/>
  <c r="H32" i="15"/>
  <c r="U37" i="15"/>
  <c r="J38" i="15"/>
  <c r="H43" i="15"/>
  <c r="H43" i="17" s="1"/>
  <c r="U48" i="15"/>
  <c r="V43" i="17" l="1"/>
  <c r="O50" i="17"/>
  <c r="V32" i="15"/>
  <c r="H32" i="17"/>
  <c r="V32" i="17" s="1"/>
  <c r="V27" i="15"/>
  <c r="U27" i="17"/>
  <c r="V27" i="17" s="1"/>
  <c r="V37" i="15"/>
  <c r="U37" i="17"/>
  <c r="V37" i="17" s="1"/>
  <c r="V23" i="15"/>
  <c r="U23" i="17"/>
  <c r="V23" i="17" s="1"/>
  <c r="V48" i="15"/>
  <c r="U48" i="17"/>
  <c r="V48" i="17" s="1"/>
  <c r="V15" i="15"/>
  <c r="U15" i="17"/>
  <c r="V15" i="17" s="1"/>
  <c r="V19" i="15"/>
  <c r="U19" i="17"/>
  <c r="V19" i="17" s="1"/>
  <c r="J54" i="17"/>
  <c r="V43" i="15"/>
  <c r="L50" i="15"/>
  <c r="M50" i="15" s="1"/>
  <c r="M50" i="17" s="1"/>
  <c r="M49" i="15"/>
  <c r="M49" i="17" s="1"/>
  <c r="O50" i="15"/>
  <c r="K38" i="15"/>
  <c r="K38" i="17" s="1"/>
  <c r="N38" i="15"/>
  <c r="N38" i="17" s="1"/>
  <c r="K24" i="15"/>
  <c r="K24" i="17" s="1"/>
  <c r="N24" i="15"/>
  <c r="N24" i="17" s="1"/>
  <c r="R49" i="15"/>
  <c r="R49" i="17" s="1"/>
  <c r="U49" i="15"/>
  <c r="U49" i="17" s="1"/>
  <c r="Q50" i="15"/>
  <c r="D50" i="15"/>
  <c r="E49" i="15"/>
  <c r="E49" i="17" s="1"/>
  <c r="H49" i="15"/>
  <c r="H49" i="17" s="1"/>
  <c r="V49" i="17" s="1"/>
  <c r="E38" i="15"/>
  <c r="E38" i="17" s="1"/>
  <c r="H38" i="15"/>
  <c r="H38" i="17" s="1"/>
  <c r="R38" i="15"/>
  <c r="R38" i="17" s="1"/>
  <c r="U38" i="15"/>
  <c r="U38" i="17" s="1"/>
  <c r="E24" i="15"/>
  <c r="E24" i="17" s="1"/>
  <c r="H24" i="15"/>
  <c r="H24" i="17" s="1"/>
  <c r="J50" i="15"/>
  <c r="R24" i="15"/>
  <c r="R24" i="17" s="1"/>
  <c r="U24" i="15"/>
  <c r="U24" i="17" s="1"/>
  <c r="V38" i="17" l="1"/>
  <c r="V24" i="17"/>
  <c r="V49" i="15"/>
  <c r="V24" i="15"/>
  <c r="V38" i="15"/>
  <c r="H50" i="15"/>
  <c r="H50" i="17" s="1"/>
  <c r="J54" i="15"/>
  <c r="E50" i="15"/>
  <c r="E50" i="17" s="1"/>
  <c r="R50" i="15"/>
  <c r="R50" i="17" s="1"/>
  <c r="U50" i="15"/>
  <c r="U50" i="17" s="1"/>
  <c r="K50" i="15"/>
  <c r="K50" i="17" s="1"/>
  <c r="N50" i="15"/>
  <c r="N50" i="17" s="1"/>
  <c r="J55" i="17" l="1"/>
  <c r="J56" i="17"/>
  <c r="V50" i="17"/>
  <c r="J55" i="15"/>
  <c r="V50" i="15"/>
  <c r="J56" i="15"/>
  <c r="M59" i="17" s="1"/>
  <c r="T32" i="14" l="1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R33" i="14"/>
  <c r="R34" i="14"/>
  <c r="R35" i="14"/>
  <c r="R36" i="14"/>
  <c r="R37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F50" i="14"/>
  <c r="I50" i="14"/>
  <c r="J50" i="14"/>
  <c r="L50" i="14"/>
  <c r="O50" i="14"/>
  <c r="P50" i="14"/>
  <c r="Q50" i="14"/>
  <c r="S50" i="14"/>
  <c r="F49" i="14"/>
  <c r="I49" i="14"/>
  <c r="J49" i="14"/>
  <c r="L49" i="14"/>
  <c r="O49" i="14"/>
  <c r="P49" i="14"/>
  <c r="Q49" i="14"/>
  <c r="S49" i="14"/>
  <c r="F48" i="14"/>
  <c r="I48" i="14"/>
  <c r="J48" i="14"/>
  <c r="L48" i="14"/>
  <c r="O48" i="14"/>
  <c r="P48" i="14"/>
  <c r="Q48" i="14"/>
  <c r="S48" i="14"/>
  <c r="F43" i="14"/>
  <c r="I43" i="14"/>
  <c r="J43" i="14"/>
  <c r="L43" i="14"/>
  <c r="O43" i="14"/>
  <c r="P43" i="14"/>
  <c r="Q43" i="14"/>
  <c r="S43" i="14"/>
  <c r="F38" i="14"/>
  <c r="I38" i="14"/>
  <c r="J38" i="14"/>
  <c r="L38" i="14"/>
  <c r="O38" i="14"/>
  <c r="P38" i="14"/>
  <c r="Q38" i="14"/>
  <c r="S38" i="14"/>
  <c r="F37" i="14"/>
  <c r="I37" i="14"/>
  <c r="J37" i="14"/>
  <c r="L37" i="14"/>
  <c r="O37" i="14"/>
  <c r="P37" i="14"/>
  <c r="Q37" i="14"/>
  <c r="S37" i="14"/>
  <c r="F32" i="14"/>
  <c r="I32" i="14"/>
  <c r="J32" i="14"/>
  <c r="L32" i="14"/>
  <c r="O32" i="14"/>
  <c r="P32" i="14"/>
  <c r="Q32" i="14"/>
  <c r="S32" i="14"/>
  <c r="F27" i="14"/>
  <c r="I27" i="14"/>
  <c r="J27" i="14"/>
  <c r="L27" i="14"/>
  <c r="O27" i="14"/>
  <c r="P27" i="14"/>
  <c r="Q27" i="14"/>
  <c r="S27" i="14"/>
  <c r="F24" i="14"/>
  <c r="I24" i="14"/>
  <c r="J24" i="14"/>
  <c r="L24" i="14"/>
  <c r="O24" i="14"/>
  <c r="P24" i="14"/>
  <c r="Q24" i="14"/>
  <c r="S24" i="14"/>
  <c r="F23" i="14"/>
  <c r="I23" i="14"/>
  <c r="J23" i="14"/>
  <c r="L23" i="14"/>
  <c r="O23" i="14"/>
  <c r="P23" i="14"/>
  <c r="Q23" i="14"/>
  <c r="S23" i="14"/>
  <c r="F19" i="14"/>
  <c r="I19" i="14"/>
  <c r="J19" i="14"/>
  <c r="L19" i="14"/>
  <c r="O19" i="14"/>
  <c r="P19" i="14"/>
  <c r="Q19" i="14"/>
  <c r="S19" i="14"/>
  <c r="F15" i="14"/>
  <c r="I15" i="14"/>
  <c r="J15" i="14"/>
  <c r="L15" i="14"/>
  <c r="O15" i="14"/>
  <c r="P15" i="14"/>
  <c r="Q15" i="14"/>
  <c r="S15" i="14"/>
  <c r="F11" i="14"/>
  <c r="I11" i="14"/>
  <c r="J11" i="14"/>
  <c r="L11" i="14"/>
  <c r="O11" i="14"/>
  <c r="P11" i="14"/>
  <c r="Q11" i="14"/>
  <c r="S11" i="14"/>
  <c r="D11" i="14"/>
  <c r="I72" i="14"/>
  <c r="I71" i="14"/>
  <c r="H68" i="14"/>
  <c r="N60" i="14"/>
  <c r="G60" i="14"/>
  <c r="N58" i="14"/>
  <c r="J58" i="14"/>
  <c r="R53" i="14"/>
  <c r="K53" i="14"/>
  <c r="H53" i="14"/>
  <c r="E53" i="14"/>
  <c r="T52" i="14"/>
  <c r="R52" i="14"/>
  <c r="N52" i="14"/>
  <c r="K52" i="14"/>
  <c r="H52" i="14"/>
  <c r="T51" i="14"/>
  <c r="R51" i="14"/>
  <c r="N51" i="14"/>
  <c r="K51" i="14"/>
  <c r="H51" i="14"/>
  <c r="D48" i="14"/>
  <c r="O47" i="14"/>
  <c r="O46" i="14"/>
  <c r="O45" i="14"/>
  <c r="O44" i="14"/>
  <c r="D43" i="14"/>
  <c r="O41" i="14"/>
  <c r="O40" i="14"/>
  <c r="O39" i="14"/>
  <c r="D37" i="14"/>
  <c r="O36" i="14"/>
  <c r="O35" i="14"/>
  <c r="O34" i="14"/>
  <c r="O33" i="14"/>
  <c r="D32" i="14"/>
  <c r="O31" i="14"/>
  <c r="O28" i="14"/>
  <c r="D27" i="14"/>
  <c r="O26" i="14"/>
  <c r="O25" i="14"/>
  <c r="D23" i="14"/>
  <c r="O22" i="14"/>
  <c r="O21" i="14"/>
  <c r="O20" i="14"/>
  <c r="D19" i="14"/>
  <c r="D24" i="14" s="1"/>
  <c r="O18" i="14"/>
  <c r="O17" i="14"/>
  <c r="O16" i="14"/>
  <c r="D15" i="14"/>
  <c r="O14" i="14"/>
  <c r="O13" i="14"/>
  <c r="O12" i="14"/>
  <c r="O10" i="14"/>
  <c r="O9" i="14"/>
  <c r="O7" i="14"/>
  <c r="D38" i="14" l="1"/>
  <c r="D49" i="14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R33" i="13"/>
  <c r="R34" i="13"/>
  <c r="R37" i="13" s="1"/>
  <c r="R35" i="13"/>
  <c r="R36" i="13"/>
  <c r="R39" i="13"/>
  <c r="R40" i="13"/>
  <c r="R41" i="13"/>
  <c r="R42" i="13"/>
  <c r="R44" i="13"/>
  <c r="R45" i="13"/>
  <c r="R46" i="13"/>
  <c r="R47" i="13"/>
  <c r="R51" i="13"/>
  <c r="R52" i="13"/>
  <c r="F11" i="13"/>
  <c r="I11" i="13"/>
  <c r="J11" i="13"/>
  <c r="L11" i="13"/>
  <c r="P11" i="13"/>
  <c r="Q11" i="13"/>
  <c r="S11" i="13"/>
  <c r="D50" i="14" l="1"/>
  <c r="F48" i="13"/>
  <c r="I48" i="13"/>
  <c r="J48" i="13"/>
  <c r="L48" i="13"/>
  <c r="P48" i="13"/>
  <c r="Q48" i="13"/>
  <c r="R48" i="13" s="1"/>
  <c r="F43" i="13"/>
  <c r="F49" i="13" s="1"/>
  <c r="I43" i="13"/>
  <c r="J43" i="13"/>
  <c r="L43" i="13"/>
  <c r="L49" i="13" s="1"/>
  <c r="P43" i="13"/>
  <c r="P49" i="13" s="1"/>
  <c r="Q43" i="13"/>
  <c r="R43" i="13" s="1"/>
  <c r="F37" i="13"/>
  <c r="I37" i="13"/>
  <c r="J37" i="13"/>
  <c r="L37" i="13"/>
  <c r="P37" i="13"/>
  <c r="Q37" i="13"/>
  <c r="F32" i="13"/>
  <c r="I32" i="13"/>
  <c r="J32" i="13"/>
  <c r="L32" i="13"/>
  <c r="L38" i="13" s="1"/>
  <c r="P32" i="13"/>
  <c r="Q32" i="13"/>
  <c r="F27" i="13"/>
  <c r="I27" i="13"/>
  <c r="J27" i="13"/>
  <c r="L27" i="13"/>
  <c r="P27" i="13"/>
  <c r="Q27" i="13"/>
  <c r="F23" i="13"/>
  <c r="I23" i="13"/>
  <c r="J23" i="13"/>
  <c r="L23" i="13"/>
  <c r="P23" i="13"/>
  <c r="Q23" i="13"/>
  <c r="F19" i="13"/>
  <c r="I19" i="13"/>
  <c r="J19" i="13"/>
  <c r="L19" i="13"/>
  <c r="P19" i="13"/>
  <c r="Q19" i="13"/>
  <c r="F15" i="13"/>
  <c r="I15" i="13"/>
  <c r="J15" i="13"/>
  <c r="L15" i="13"/>
  <c r="P15" i="13"/>
  <c r="P24" i="13" s="1"/>
  <c r="Q15" i="13"/>
  <c r="I72" i="13"/>
  <c r="I71" i="13"/>
  <c r="H68" i="13"/>
  <c r="N60" i="13"/>
  <c r="G60" i="13"/>
  <c r="J58" i="13"/>
  <c r="R53" i="13"/>
  <c r="K53" i="13"/>
  <c r="H53" i="13"/>
  <c r="E53" i="13"/>
  <c r="N52" i="13"/>
  <c r="K52" i="13"/>
  <c r="H52" i="13"/>
  <c r="G52" i="13"/>
  <c r="G52" i="14" s="1"/>
  <c r="N51" i="13"/>
  <c r="K51" i="13"/>
  <c r="H51" i="13"/>
  <c r="G51" i="13"/>
  <c r="G51" i="14" s="1"/>
  <c r="D48" i="13"/>
  <c r="O47" i="13"/>
  <c r="O46" i="13"/>
  <c r="O45" i="13"/>
  <c r="O44" i="13"/>
  <c r="D43" i="13"/>
  <c r="O41" i="13"/>
  <c r="O40" i="13"/>
  <c r="O39" i="13"/>
  <c r="D37" i="13"/>
  <c r="O36" i="13"/>
  <c r="O35" i="13"/>
  <c r="O34" i="13"/>
  <c r="O33" i="13"/>
  <c r="D32" i="13"/>
  <c r="O31" i="13"/>
  <c r="O28" i="13"/>
  <c r="D27" i="13"/>
  <c r="O26" i="13"/>
  <c r="O25" i="13"/>
  <c r="D23" i="13"/>
  <c r="O22" i="13"/>
  <c r="O21" i="13"/>
  <c r="O20" i="13"/>
  <c r="D19" i="13"/>
  <c r="O18" i="13"/>
  <c r="O17" i="13"/>
  <c r="O16" i="13"/>
  <c r="D15" i="13"/>
  <c r="O14" i="13"/>
  <c r="O13" i="13"/>
  <c r="O12" i="13"/>
  <c r="D11" i="13"/>
  <c r="O10" i="13"/>
  <c r="O9" i="13"/>
  <c r="O7" i="13"/>
  <c r="J54" i="14" l="1"/>
  <c r="I24" i="13"/>
  <c r="I49" i="13"/>
  <c r="F24" i="13"/>
  <c r="L24" i="13"/>
  <c r="I38" i="13"/>
  <c r="P38" i="13"/>
  <c r="P50" i="13" s="1"/>
  <c r="F38" i="13"/>
  <c r="F50" i="13" s="1"/>
  <c r="J49" i="13"/>
  <c r="O11" i="13"/>
  <c r="Q49" i="13"/>
  <c r="R49" i="13" s="1"/>
  <c r="L50" i="13"/>
  <c r="O19" i="13"/>
  <c r="D49" i="13"/>
  <c r="O48" i="13"/>
  <c r="Q38" i="13"/>
  <c r="J38" i="13"/>
  <c r="O27" i="13"/>
  <c r="O15" i="13"/>
  <c r="O43" i="13"/>
  <c r="O37" i="13"/>
  <c r="O32" i="13"/>
  <c r="O38" i="13" s="1"/>
  <c r="O23" i="13"/>
  <c r="J24" i="13"/>
  <c r="Q24" i="13"/>
  <c r="D38" i="13"/>
  <c r="D24" i="13"/>
  <c r="I73" i="12"/>
  <c r="I72" i="12"/>
  <c r="H69" i="12"/>
  <c r="N61" i="12"/>
  <c r="G61" i="12"/>
  <c r="M60" i="12"/>
  <c r="G60" i="12"/>
  <c r="J58" i="12"/>
  <c r="R53" i="12"/>
  <c r="R32" i="13" s="1"/>
  <c r="R32" i="14" s="1"/>
  <c r="K53" i="12"/>
  <c r="H53" i="12"/>
  <c r="E53" i="12"/>
  <c r="U52" i="12"/>
  <c r="T52" i="12"/>
  <c r="T31" i="13" s="1"/>
  <c r="T31" i="14" s="1"/>
  <c r="R52" i="12"/>
  <c r="R31" i="13" s="1"/>
  <c r="R31" i="14" s="1"/>
  <c r="N52" i="12"/>
  <c r="M52" i="12"/>
  <c r="K52" i="12"/>
  <c r="H52" i="12"/>
  <c r="G52" i="12"/>
  <c r="E52" i="12"/>
  <c r="U51" i="12"/>
  <c r="T51" i="12"/>
  <c r="T30" i="13" s="1"/>
  <c r="T30" i="14" s="1"/>
  <c r="R51" i="12"/>
  <c r="R30" i="13" s="1"/>
  <c r="R30" i="14" s="1"/>
  <c r="N51" i="12"/>
  <c r="M51" i="12"/>
  <c r="K51" i="12"/>
  <c r="H51" i="12"/>
  <c r="G51" i="12"/>
  <c r="E51" i="12"/>
  <c r="S48" i="12"/>
  <c r="T48" i="12" s="1"/>
  <c r="T27" i="13" s="1"/>
  <c r="T27" i="14" s="1"/>
  <c r="Q48" i="12"/>
  <c r="U48" i="12" s="1"/>
  <c r="U48" i="13" s="1"/>
  <c r="U48" i="14" s="1"/>
  <c r="P48" i="12"/>
  <c r="L48" i="12"/>
  <c r="M48" i="12" s="1"/>
  <c r="M48" i="13" s="1"/>
  <c r="M48" i="14" s="1"/>
  <c r="J48" i="12"/>
  <c r="K48" i="12" s="1"/>
  <c r="K48" i="13" s="1"/>
  <c r="K48" i="14" s="1"/>
  <c r="I48" i="12"/>
  <c r="F48" i="12"/>
  <c r="G48" i="12" s="1"/>
  <c r="G48" i="13" s="1"/>
  <c r="G48" i="14" s="1"/>
  <c r="D48" i="12"/>
  <c r="U47" i="12"/>
  <c r="U47" i="13" s="1"/>
  <c r="U47" i="14" s="1"/>
  <c r="T47" i="12"/>
  <c r="T26" i="13" s="1"/>
  <c r="T26" i="14" s="1"/>
  <c r="R47" i="12"/>
  <c r="R26" i="13" s="1"/>
  <c r="R26" i="14" s="1"/>
  <c r="O47" i="12"/>
  <c r="N47" i="12"/>
  <c r="N47" i="13" s="1"/>
  <c r="N47" i="14" s="1"/>
  <c r="M47" i="12"/>
  <c r="M47" i="13" s="1"/>
  <c r="M47" i="14" s="1"/>
  <c r="K47" i="12"/>
  <c r="K47" i="13" s="1"/>
  <c r="K47" i="14" s="1"/>
  <c r="H47" i="12"/>
  <c r="G47" i="12"/>
  <c r="G47" i="13" s="1"/>
  <c r="G47" i="14" s="1"/>
  <c r="E47" i="12"/>
  <c r="E47" i="13" s="1"/>
  <c r="E47" i="14" s="1"/>
  <c r="U46" i="12"/>
  <c r="U46" i="13" s="1"/>
  <c r="U46" i="14" s="1"/>
  <c r="T46" i="12"/>
  <c r="T25" i="13" s="1"/>
  <c r="T25" i="14" s="1"/>
  <c r="R46" i="12"/>
  <c r="R25" i="13" s="1"/>
  <c r="R25" i="14" s="1"/>
  <c r="O46" i="12"/>
  <c r="N46" i="12"/>
  <c r="N46" i="13" s="1"/>
  <c r="M46" i="12"/>
  <c r="M46" i="13" s="1"/>
  <c r="M46" i="14" s="1"/>
  <c r="K46" i="12"/>
  <c r="K46" i="13" s="1"/>
  <c r="K46" i="14" s="1"/>
  <c r="H46" i="12"/>
  <c r="H46" i="13" s="1"/>
  <c r="H46" i="14" s="1"/>
  <c r="G46" i="12"/>
  <c r="G46" i="13" s="1"/>
  <c r="G46" i="14" s="1"/>
  <c r="E46" i="12"/>
  <c r="E46" i="13" s="1"/>
  <c r="E46" i="14" s="1"/>
  <c r="U45" i="12"/>
  <c r="U45" i="13" s="1"/>
  <c r="U45" i="14" s="1"/>
  <c r="T45" i="12"/>
  <c r="T24" i="13" s="1"/>
  <c r="T24" i="14" s="1"/>
  <c r="R45" i="12"/>
  <c r="R24" i="13" s="1"/>
  <c r="R24" i="14" s="1"/>
  <c r="O45" i="12"/>
  <c r="N45" i="12"/>
  <c r="N45" i="13" s="1"/>
  <c r="N45" i="14" s="1"/>
  <c r="M45" i="12"/>
  <c r="M45" i="13" s="1"/>
  <c r="M45" i="14" s="1"/>
  <c r="K45" i="12"/>
  <c r="K45" i="13" s="1"/>
  <c r="K45" i="14" s="1"/>
  <c r="H45" i="12"/>
  <c r="G45" i="12"/>
  <c r="G45" i="13" s="1"/>
  <c r="G45" i="14" s="1"/>
  <c r="E45" i="12"/>
  <c r="E45" i="13" s="1"/>
  <c r="E45" i="14" s="1"/>
  <c r="U44" i="12"/>
  <c r="U44" i="13" s="1"/>
  <c r="U44" i="14" s="1"/>
  <c r="T44" i="12"/>
  <c r="T23" i="13" s="1"/>
  <c r="T23" i="14" s="1"/>
  <c r="R44" i="12"/>
  <c r="R23" i="13" s="1"/>
  <c r="R23" i="14" s="1"/>
  <c r="O44" i="12"/>
  <c r="O48" i="12" s="1"/>
  <c r="N44" i="12"/>
  <c r="N44" i="13" s="1"/>
  <c r="N44" i="14" s="1"/>
  <c r="M44" i="12"/>
  <c r="M44" i="13" s="1"/>
  <c r="M44" i="14" s="1"/>
  <c r="K44" i="12"/>
  <c r="K44" i="13" s="1"/>
  <c r="K44" i="14" s="1"/>
  <c r="H44" i="12"/>
  <c r="H44" i="13" s="1"/>
  <c r="H44" i="14" s="1"/>
  <c r="V44" i="14" s="1"/>
  <c r="G44" i="12"/>
  <c r="G44" i="13" s="1"/>
  <c r="G44" i="14" s="1"/>
  <c r="E44" i="12"/>
  <c r="E44" i="13" s="1"/>
  <c r="E44" i="14" s="1"/>
  <c r="S43" i="12"/>
  <c r="S49" i="12" s="1"/>
  <c r="Q43" i="12"/>
  <c r="Q49" i="12" s="1"/>
  <c r="P43" i="12"/>
  <c r="P49" i="12" s="1"/>
  <c r="L43" i="12"/>
  <c r="L49" i="12" s="1"/>
  <c r="J43" i="12"/>
  <c r="K43" i="12" s="1"/>
  <c r="K43" i="13" s="1"/>
  <c r="K43" i="14" s="1"/>
  <c r="I43" i="12"/>
  <c r="I49" i="12" s="1"/>
  <c r="F43" i="12"/>
  <c r="G43" i="12" s="1"/>
  <c r="G43" i="13" s="1"/>
  <c r="G43" i="14" s="1"/>
  <c r="D43" i="12"/>
  <c r="D49" i="12" s="1"/>
  <c r="U42" i="12"/>
  <c r="U42" i="13" s="1"/>
  <c r="U42" i="14" s="1"/>
  <c r="T42" i="12"/>
  <c r="T21" i="13" s="1"/>
  <c r="T21" i="14" s="1"/>
  <c r="R42" i="12"/>
  <c r="R21" i="13" s="1"/>
  <c r="R21" i="14" s="1"/>
  <c r="N42" i="12"/>
  <c r="N42" i="13" s="1"/>
  <c r="M42" i="12"/>
  <c r="M42" i="13" s="1"/>
  <c r="M42" i="14" s="1"/>
  <c r="K42" i="12"/>
  <c r="K42" i="13" s="1"/>
  <c r="K42" i="14" s="1"/>
  <c r="H42" i="12"/>
  <c r="H42" i="13" s="1"/>
  <c r="H42" i="14" s="1"/>
  <c r="G42" i="12"/>
  <c r="G42" i="13" s="1"/>
  <c r="G42" i="14" s="1"/>
  <c r="E42" i="12"/>
  <c r="E42" i="13" s="1"/>
  <c r="E42" i="14" s="1"/>
  <c r="U41" i="12"/>
  <c r="U41" i="13" s="1"/>
  <c r="U41" i="14" s="1"/>
  <c r="T41" i="12"/>
  <c r="T20" i="13" s="1"/>
  <c r="T20" i="14" s="1"/>
  <c r="R41" i="12"/>
  <c r="R20" i="13" s="1"/>
  <c r="R20" i="14" s="1"/>
  <c r="O41" i="12"/>
  <c r="N41" i="12"/>
  <c r="N41" i="13" s="1"/>
  <c r="N41" i="14" s="1"/>
  <c r="M41" i="12"/>
  <c r="M41" i="13" s="1"/>
  <c r="M41" i="14" s="1"/>
  <c r="K41" i="12"/>
  <c r="K41" i="13" s="1"/>
  <c r="K41" i="14" s="1"/>
  <c r="H41" i="12"/>
  <c r="G41" i="12"/>
  <c r="G41" i="13" s="1"/>
  <c r="G41" i="14" s="1"/>
  <c r="E41" i="12"/>
  <c r="E41" i="13" s="1"/>
  <c r="E41" i="14" s="1"/>
  <c r="U40" i="12"/>
  <c r="U40" i="13" s="1"/>
  <c r="U40" i="14" s="1"/>
  <c r="T40" i="12"/>
  <c r="T19" i="13" s="1"/>
  <c r="T19" i="14" s="1"/>
  <c r="R40" i="12"/>
  <c r="R19" i="13" s="1"/>
  <c r="R19" i="14" s="1"/>
  <c r="O40" i="12"/>
  <c r="N40" i="12"/>
  <c r="N40" i="13" s="1"/>
  <c r="M40" i="12"/>
  <c r="M40" i="13" s="1"/>
  <c r="M40" i="14" s="1"/>
  <c r="K40" i="12"/>
  <c r="K40" i="13" s="1"/>
  <c r="K40" i="14" s="1"/>
  <c r="H40" i="12"/>
  <c r="H40" i="13" s="1"/>
  <c r="H40" i="14" s="1"/>
  <c r="G40" i="12"/>
  <c r="G40" i="13" s="1"/>
  <c r="G40" i="14" s="1"/>
  <c r="E40" i="12"/>
  <c r="E40" i="13" s="1"/>
  <c r="E40" i="14" s="1"/>
  <c r="U39" i="12"/>
  <c r="U39" i="13" s="1"/>
  <c r="U39" i="14" s="1"/>
  <c r="T39" i="12"/>
  <c r="T18" i="13" s="1"/>
  <c r="T18" i="14" s="1"/>
  <c r="R39" i="12"/>
  <c r="R18" i="13" s="1"/>
  <c r="R18" i="14" s="1"/>
  <c r="O39" i="12"/>
  <c r="O43" i="12" s="1"/>
  <c r="O49" i="12" s="1"/>
  <c r="N39" i="12"/>
  <c r="N39" i="13" s="1"/>
  <c r="N39" i="14" s="1"/>
  <c r="M39" i="12"/>
  <c r="M39" i="13" s="1"/>
  <c r="M39" i="14" s="1"/>
  <c r="K39" i="12"/>
  <c r="K39" i="13" s="1"/>
  <c r="K39" i="14" s="1"/>
  <c r="H39" i="12"/>
  <c r="G39" i="12"/>
  <c r="G39" i="13" s="1"/>
  <c r="G39" i="14" s="1"/>
  <c r="E39" i="12"/>
  <c r="E39" i="13" s="1"/>
  <c r="E39" i="14" s="1"/>
  <c r="S37" i="12"/>
  <c r="T37" i="12" s="1"/>
  <c r="T16" i="13" s="1"/>
  <c r="T16" i="14" s="1"/>
  <c r="Q37" i="12"/>
  <c r="P37" i="12"/>
  <c r="L37" i="12"/>
  <c r="J37" i="12"/>
  <c r="K37" i="12" s="1"/>
  <c r="K37" i="13" s="1"/>
  <c r="K37" i="14" s="1"/>
  <c r="I37" i="12"/>
  <c r="F37" i="12"/>
  <c r="G37" i="12" s="1"/>
  <c r="G37" i="13" s="1"/>
  <c r="G37" i="14" s="1"/>
  <c r="D37" i="12"/>
  <c r="H37" i="12" s="1"/>
  <c r="H37" i="13" s="1"/>
  <c r="H37" i="14" s="1"/>
  <c r="U36" i="12"/>
  <c r="U36" i="13" s="1"/>
  <c r="U36" i="14" s="1"/>
  <c r="T36" i="12"/>
  <c r="T15" i="13" s="1"/>
  <c r="T15" i="14" s="1"/>
  <c r="R36" i="12"/>
  <c r="R15" i="13" s="1"/>
  <c r="R15" i="14" s="1"/>
  <c r="O36" i="12"/>
  <c r="N36" i="12"/>
  <c r="N36" i="13" s="1"/>
  <c r="M36" i="12"/>
  <c r="M36" i="13" s="1"/>
  <c r="M36" i="14" s="1"/>
  <c r="K36" i="12"/>
  <c r="K36" i="13" s="1"/>
  <c r="K36" i="14" s="1"/>
  <c r="H36" i="12"/>
  <c r="G36" i="12"/>
  <c r="G36" i="13" s="1"/>
  <c r="G36" i="14" s="1"/>
  <c r="E36" i="12"/>
  <c r="E36" i="13" s="1"/>
  <c r="E36" i="14" s="1"/>
  <c r="U35" i="12"/>
  <c r="U35" i="13" s="1"/>
  <c r="U35" i="14" s="1"/>
  <c r="T35" i="12"/>
  <c r="T14" i="13" s="1"/>
  <c r="T14" i="14" s="1"/>
  <c r="R35" i="12"/>
  <c r="R14" i="13" s="1"/>
  <c r="R14" i="14" s="1"/>
  <c r="O35" i="12"/>
  <c r="N35" i="12"/>
  <c r="N35" i="13" s="1"/>
  <c r="N35" i="14" s="1"/>
  <c r="M35" i="12"/>
  <c r="M35" i="13" s="1"/>
  <c r="M35" i="14" s="1"/>
  <c r="K35" i="12"/>
  <c r="K35" i="13" s="1"/>
  <c r="K35" i="14" s="1"/>
  <c r="H35" i="12"/>
  <c r="H35" i="13" s="1"/>
  <c r="G35" i="12"/>
  <c r="G35" i="13" s="1"/>
  <c r="G35" i="14" s="1"/>
  <c r="E35" i="12"/>
  <c r="E35" i="13" s="1"/>
  <c r="E35" i="14" s="1"/>
  <c r="U34" i="12"/>
  <c r="U34" i="13" s="1"/>
  <c r="U34" i="14" s="1"/>
  <c r="T34" i="12"/>
  <c r="T13" i="13" s="1"/>
  <c r="T13" i="14" s="1"/>
  <c r="R34" i="12"/>
  <c r="R13" i="13" s="1"/>
  <c r="R13" i="14" s="1"/>
  <c r="O34" i="12"/>
  <c r="N34" i="12"/>
  <c r="N34" i="13" s="1"/>
  <c r="M34" i="12"/>
  <c r="M34" i="13" s="1"/>
  <c r="M34" i="14" s="1"/>
  <c r="K34" i="12"/>
  <c r="K34" i="13" s="1"/>
  <c r="K34" i="14" s="1"/>
  <c r="H34" i="12"/>
  <c r="G34" i="12"/>
  <c r="G34" i="13" s="1"/>
  <c r="G34" i="14" s="1"/>
  <c r="E34" i="12"/>
  <c r="E34" i="13" s="1"/>
  <c r="E34" i="14" s="1"/>
  <c r="U33" i="12"/>
  <c r="U33" i="13" s="1"/>
  <c r="U33" i="14" s="1"/>
  <c r="T33" i="12"/>
  <c r="T12" i="13" s="1"/>
  <c r="T12" i="14" s="1"/>
  <c r="R33" i="12"/>
  <c r="R12" i="13" s="1"/>
  <c r="R12" i="14" s="1"/>
  <c r="O33" i="12"/>
  <c r="N33" i="12"/>
  <c r="N33" i="13" s="1"/>
  <c r="N33" i="14" s="1"/>
  <c r="M33" i="12"/>
  <c r="M33" i="13" s="1"/>
  <c r="M33" i="14" s="1"/>
  <c r="K33" i="12"/>
  <c r="K33" i="13" s="1"/>
  <c r="K33" i="14" s="1"/>
  <c r="H33" i="12"/>
  <c r="H33" i="13" s="1"/>
  <c r="G33" i="12"/>
  <c r="G33" i="13" s="1"/>
  <c r="G33" i="14" s="1"/>
  <c r="E33" i="12"/>
  <c r="E33" i="13" s="1"/>
  <c r="E33" i="14" s="1"/>
  <c r="S32" i="12"/>
  <c r="Q32" i="12"/>
  <c r="P32" i="12"/>
  <c r="M32" i="12"/>
  <c r="M32" i="13" s="1"/>
  <c r="M32" i="14" s="1"/>
  <c r="L32" i="12"/>
  <c r="K32" i="12"/>
  <c r="K32" i="13" s="1"/>
  <c r="K32" i="14" s="1"/>
  <c r="J32" i="12"/>
  <c r="N32" i="12" s="1"/>
  <c r="N32" i="13" s="1"/>
  <c r="N32" i="14" s="1"/>
  <c r="I32" i="12"/>
  <c r="F32" i="12"/>
  <c r="G32" i="12" s="1"/>
  <c r="G32" i="13" s="1"/>
  <c r="G32" i="14" s="1"/>
  <c r="D32" i="12"/>
  <c r="H32" i="12" s="1"/>
  <c r="H32" i="13" s="1"/>
  <c r="H32" i="14" s="1"/>
  <c r="U31" i="12"/>
  <c r="U31" i="13" s="1"/>
  <c r="U31" i="14" s="1"/>
  <c r="T31" i="12"/>
  <c r="T10" i="13" s="1"/>
  <c r="T10" i="14" s="1"/>
  <c r="R31" i="12"/>
  <c r="R10" i="13" s="1"/>
  <c r="R10" i="14" s="1"/>
  <c r="O31" i="12"/>
  <c r="N31" i="12"/>
  <c r="N31" i="13" s="1"/>
  <c r="N31" i="14" s="1"/>
  <c r="M31" i="12"/>
  <c r="M31" i="13" s="1"/>
  <c r="M31" i="14" s="1"/>
  <c r="K31" i="12"/>
  <c r="K31" i="13" s="1"/>
  <c r="K31" i="14" s="1"/>
  <c r="H31" i="12"/>
  <c r="G31" i="12"/>
  <c r="G31" i="13" s="1"/>
  <c r="G31" i="14" s="1"/>
  <c r="E31" i="12"/>
  <c r="E31" i="13" s="1"/>
  <c r="E31" i="14" s="1"/>
  <c r="U30" i="12"/>
  <c r="U30" i="13" s="1"/>
  <c r="U30" i="14" s="1"/>
  <c r="T30" i="12"/>
  <c r="T9" i="13" s="1"/>
  <c r="T9" i="14" s="1"/>
  <c r="R30" i="12"/>
  <c r="R9" i="13" s="1"/>
  <c r="R9" i="14" s="1"/>
  <c r="N30" i="12"/>
  <c r="N30" i="13" s="1"/>
  <c r="M30" i="12"/>
  <c r="M30" i="13" s="1"/>
  <c r="M30" i="14" s="1"/>
  <c r="K30" i="12"/>
  <c r="K30" i="13" s="1"/>
  <c r="K30" i="14" s="1"/>
  <c r="H30" i="12"/>
  <c r="H30" i="13" s="1"/>
  <c r="H30" i="14" s="1"/>
  <c r="G30" i="12"/>
  <c r="G30" i="13" s="1"/>
  <c r="G30" i="14" s="1"/>
  <c r="E30" i="12"/>
  <c r="E30" i="13" s="1"/>
  <c r="E30" i="14" s="1"/>
  <c r="U29" i="12"/>
  <c r="U29" i="13" s="1"/>
  <c r="U29" i="14" s="1"/>
  <c r="T29" i="12"/>
  <c r="T8" i="13" s="1"/>
  <c r="T8" i="14" s="1"/>
  <c r="R29" i="12"/>
  <c r="R8" i="13" s="1"/>
  <c r="R8" i="14" s="1"/>
  <c r="N29" i="12"/>
  <c r="N29" i="13" s="1"/>
  <c r="M29" i="12"/>
  <c r="M29" i="13" s="1"/>
  <c r="M29" i="14" s="1"/>
  <c r="K29" i="12"/>
  <c r="K29" i="13" s="1"/>
  <c r="K29" i="14" s="1"/>
  <c r="H29" i="12"/>
  <c r="H29" i="13" s="1"/>
  <c r="H29" i="14" s="1"/>
  <c r="G29" i="12"/>
  <c r="G29" i="13" s="1"/>
  <c r="G29" i="14" s="1"/>
  <c r="E29" i="12"/>
  <c r="E29" i="13" s="1"/>
  <c r="E29" i="14" s="1"/>
  <c r="U28" i="12"/>
  <c r="U28" i="13" s="1"/>
  <c r="U28" i="14" s="1"/>
  <c r="T28" i="12"/>
  <c r="T7" i="13" s="1"/>
  <c r="T7" i="14" s="1"/>
  <c r="R28" i="12"/>
  <c r="R7" i="13" s="1"/>
  <c r="R7" i="14" s="1"/>
  <c r="O28" i="12"/>
  <c r="N28" i="12"/>
  <c r="N28" i="13" s="1"/>
  <c r="N28" i="14" s="1"/>
  <c r="M28" i="12"/>
  <c r="M28" i="13" s="1"/>
  <c r="M28" i="14" s="1"/>
  <c r="K28" i="12"/>
  <c r="K28" i="13" s="1"/>
  <c r="K28" i="14" s="1"/>
  <c r="H28" i="12"/>
  <c r="G28" i="12"/>
  <c r="G28" i="13" s="1"/>
  <c r="G28" i="14" s="1"/>
  <c r="E28" i="12"/>
  <c r="E28" i="13" s="1"/>
  <c r="E28" i="14" s="1"/>
  <c r="S27" i="12"/>
  <c r="T27" i="12" s="1"/>
  <c r="Q27" i="12"/>
  <c r="P27" i="12"/>
  <c r="N27" i="12"/>
  <c r="N27" i="13" s="1"/>
  <c r="L27" i="12"/>
  <c r="M27" i="12" s="1"/>
  <c r="M27" i="13" s="1"/>
  <c r="M27" i="14" s="1"/>
  <c r="K27" i="12"/>
  <c r="K27" i="13" s="1"/>
  <c r="K27" i="14" s="1"/>
  <c r="I27" i="12"/>
  <c r="G27" i="12"/>
  <c r="G27" i="13" s="1"/>
  <c r="G27" i="14" s="1"/>
  <c r="F27" i="12"/>
  <c r="E27" i="12"/>
  <c r="E27" i="13" s="1"/>
  <c r="E27" i="14" s="1"/>
  <c r="D27" i="12"/>
  <c r="H27" i="12" s="1"/>
  <c r="H27" i="13" s="1"/>
  <c r="H27" i="14" s="1"/>
  <c r="U26" i="12"/>
  <c r="U26" i="13" s="1"/>
  <c r="U26" i="14" s="1"/>
  <c r="T26" i="12"/>
  <c r="R26" i="12"/>
  <c r="O26" i="12"/>
  <c r="O27" i="12" s="1"/>
  <c r="N26" i="12"/>
  <c r="N26" i="13" s="1"/>
  <c r="M26" i="12"/>
  <c r="M26" i="13" s="1"/>
  <c r="M26" i="14" s="1"/>
  <c r="K26" i="12"/>
  <c r="K26" i="13" s="1"/>
  <c r="K26" i="14" s="1"/>
  <c r="H26" i="12"/>
  <c r="H26" i="13" s="1"/>
  <c r="H26" i="14" s="1"/>
  <c r="G26" i="12"/>
  <c r="G26" i="13" s="1"/>
  <c r="G26" i="14" s="1"/>
  <c r="E26" i="12"/>
  <c r="E26" i="13" s="1"/>
  <c r="E26" i="14" s="1"/>
  <c r="U25" i="12"/>
  <c r="U25" i="13" s="1"/>
  <c r="U25" i="14" s="1"/>
  <c r="T25" i="12"/>
  <c r="R25" i="12"/>
  <c r="O25" i="12"/>
  <c r="N25" i="12"/>
  <c r="N25" i="13" s="1"/>
  <c r="M25" i="12"/>
  <c r="M25" i="13" s="1"/>
  <c r="M25" i="14" s="1"/>
  <c r="K25" i="12"/>
  <c r="K25" i="13" s="1"/>
  <c r="K25" i="14" s="1"/>
  <c r="H25" i="12"/>
  <c r="G25" i="12"/>
  <c r="G25" i="13" s="1"/>
  <c r="G25" i="14" s="1"/>
  <c r="E25" i="12"/>
  <c r="E25" i="13" s="1"/>
  <c r="E25" i="14" s="1"/>
  <c r="S23" i="12"/>
  <c r="Q23" i="12"/>
  <c r="R23" i="12" s="1"/>
  <c r="P23" i="12"/>
  <c r="L23" i="12"/>
  <c r="M23" i="12" s="1"/>
  <c r="M23" i="13" s="1"/>
  <c r="M23" i="14" s="1"/>
  <c r="J23" i="12"/>
  <c r="I23" i="12"/>
  <c r="G23" i="12"/>
  <c r="G23" i="13" s="1"/>
  <c r="G23" i="14" s="1"/>
  <c r="F23" i="12"/>
  <c r="E23" i="12"/>
  <c r="E23" i="13" s="1"/>
  <c r="E23" i="14" s="1"/>
  <c r="D23" i="12"/>
  <c r="H23" i="12" s="1"/>
  <c r="H23" i="13" s="1"/>
  <c r="H23" i="14" s="1"/>
  <c r="U22" i="12"/>
  <c r="U22" i="13" s="1"/>
  <c r="U22" i="14" s="1"/>
  <c r="T22" i="12"/>
  <c r="R22" i="12"/>
  <c r="O22" i="12"/>
  <c r="N22" i="12"/>
  <c r="N22" i="13" s="1"/>
  <c r="M22" i="12"/>
  <c r="M22" i="13" s="1"/>
  <c r="M22" i="14" s="1"/>
  <c r="K22" i="12"/>
  <c r="K22" i="13" s="1"/>
  <c r="K22" i="14" s="1"/>
  <c r="H22" i="12"/>
  <c r="H22" i="13" s="1"/>
  <c r="H22" i="14" s="1"/>
  <c r="G22" i="12"/>
  <c r="G22" i="13" s="1"/>
  <c r="G22" i="14" s="1"/>
  <c r="E22" i="12"/>
  <c r="E22" i="13" s="1"/>
  <c r="E22" i="14" s="1"/>
  <c r="U21" i="12"/>
  <c r="U21" i="13" s="1"/>
  <c r="U21" i="14" s="1"/>
  <c r="T21" i="12"/>
  <c r="R21" i="12"/>
  <c r="O21" i="12"/>
  <c r="N21" i="12"/>
  <c r="N21" i="13" s="1"/>
  <c r="M21" i="12"/>
  <c r="M21" i="13" s="1"/>
  <c r="M21" i="14" s="1"/>
  <c r="K21" i="12"/>
  <c r="K21" i="13" s="1"/>
  <c r="K21" i="14" s="1"/>
  <c r="H21" i="12"/>
  <c r="G21" i="12"/>
  <c r="G21" i="13" s="1"/>
  <c r="G21" i="14" s="1"/>
  <c r="E21" i="12"/>
  <c r="E21" i="13" s="1"/>
  <c r="E21" i="14" s="1"/>
  <c r="U20" i="12"/>
  <c r="U20" i="13" s="1"/>
  <c r="U20" i="14" s="1"/>
  <c r="T20" i="12"/>
  <c r="R20" i="12"/>
  <c r="O20" i="12"/>
  <c r="O23" i="12" s="1"/>
  <c r="N20" i="12"/>
  <c r="N20" i="13" s="1"/>
  <c r="N20" i="14" s="1"/>
  <c r="M20" i="12"/>
  <c r="M20" i="13" s="1"/>
  <c r="M20" i="14" s="1"/>
  <c r="K20" i="12"/>
  <c r="K20" i="13" s="1"/>
  <c r="K20" i="14" s="1"/>
  <c r="H20" i="12"/>
  <c r="H20" i="13" s="1"/>
  <c r="H20" i="14" s="1"/>
  <c r="G20" i="12"/>
  <c r="G20" i="13" s="1"/>
  <c r="G20" i="14" s="1"/>
  <c r="E20" i="12"/>
  <c r="E20" i="13" s="1"/>
  <c r="E20" i="14" s="1"/>
  <c r="S19" i="12"/>
  <c r="T19" i="12" s="1"/>
  <c r="Q19" i="12"/>
  <c r="R19" i="12" s="1"/>
  <c r="P19" i="12"/>
  <c r="L19" i="12"/>
  <c r="M19" i="12" s="1"/>
  <c r="M19" i="13" s="1"/>
  <c r="M19" i="14" s="1"/>
  <c r="J19" i="12"/>
  <c r="N19" i="12" s="1"/>
  <c r="N19" i="13" s="1"/>
  <c r="I19" i="12"/>
  <c r="G19" i="12"/>
  <c r="G19" i="13" s="1"/>
  <c r="G19" i="14" s="1"/>
  <c r="F19" i="12"/>
  <c r="E19" i="12"/>
  <c r="E19" i="13" s="1"/>
  <c r="E19" i="14" s="1"/>
  <c r="D19" i="12"/>
  <c r="U18" i="12"/>
  <c r="U18" i="13" s="1"/>
  <c r="U18" i="14" s="1"/>
  <c r="T18" i="12"/>
  <c r="R18" i="12"/>
  <c r="O18" i="12"/>
  <c r="N18" i="12"/>
  <c r="N18" i="13" s="1"/>
  <c r="N18" i="14" s="1"/>
  <c r="M18" i="12"/>
  <c r="M18" i="13" s="1"/>
  <c r="M18" i="14" s="1"/>
  <c r="K18" i="12"/>
  <c r="K18" i="13" s="1"/>
  <c r="K18" i="14" s="1"/>
  <c r="H18" i="12"/>
  <c r="G18" i="12"/>
  <c r="G18" i="13" s="1"/>
  <c r="G18" i="14" s="1"/>
  <c r="E18" i="12"/>
  <c r="E18" i="13" s="1"/>
  <c r="E18" i="14" s="1"/>
  <c r="U17" i="12"/>
  <c r="U17" i="13" s="1"/>
  <c r="U17" i="14" s="1"/>
  <c r="T17" i="12"/>
  <c r="R17" i="12"/>
  <c r="O17" i="12"/>
  <c r="N17" i="12"/>
  <c r="N17" i="13" s="1"/>
  <c r="N17" i="14" s="1"/>
  <c r="M17" i="12"/>
  <c r="M17" i="13" s="1"/>
  <c r="M17" i="14" s="1"/>
  <c r="K17" i="12"/>
  <c r="K17" i="13" s="1"/>
  <c r="K17" i="14" s="1"/>
  <c r="H17" i="12"/>
  <c r="H17" i="13" s="1"/>
  <c r="H17" i="14" s="1"/>
  <c r="V17" i="14" s="1"/>
  <c r="G17" i="12"/>
  <c r="G17" i="13" s="1"/>
  <c r="G17" i="14" s="1"/>
  <c r="E17" i="12"/>
  <c r="E17" i="13" s="1"/>
  <c r="E17" i="14" s="1"/>
  <c r="U16" i="12"/>
  <c r="U16" i="13" s="1"/>
  <c r="U16" i="14" s="1"/>
  <c r="T16" i="12"/>
  <c r="R16" i="12"/>
  <c r="O16" i="12"/>
  <c r="N16" i="12"/>
  <c r="N16" i="13" s="1"/>
  <c r="N16" i="14" s="1"/>
  <c r="M16" i="12"/>
  <c r="M16" i="13" s="1"/>
  <c r="M16" i="14" s="1"/>
  <c r="K16" i="12"/>
  <c r="K16" i="13" s="1"/>
  <c r="K16" i="14" s="1"/>
  <c r="H16" i="12"/>
  <c r="G16" i="12"/>
  <c r="G16" i="13" s="1"/>
  <c r="G16" i="14" s="1"/>
  <c r="E16" i="12"/>
  <c r="E16" i="13" s="1"/>
  <c r="E16" i="14" s="1"/>
  <c r="S15" i="12"/>
  <c r="T15" i="12" s="1"/>
  <c r="Q15" i="12"/>
  <c r="R15" i="12" s="1"/>
  <c r="P15" i="12"/>
  <c r="N15" i="12"/>
  <c r="N15" i="13" s="1"/>
  <c r="N15" i="14" s="1"/>
  <c r="M15" i="12"/>
  <c r="M15" i="13" s="1"/>
  <c r="M15" i="14" s="1"/>
  <c r="L15" i="12"/>
  <c r="K15" i="12"/>
  <c r="K15" i="13" s="1"/>
  <c r="K15" i="14" s="1"/>
  <c r="I15" i="12"/>
  <c r="F15" i="12"/>
  <c r="G15" i="12" s="1"/>
  <c r="G15" i="13" s="1"/>
  <c r="G15" i="14" s="1"/>
  <c r="D15" i="12"/>
  <c r="U14" i="12"/>
  <c r="U14" i="13" s="1"/>
  <c r="U14" i="14" s="1"/>
  <c r="T14" i="12"/>
  <c r="R14" i="12"/>
  <c r="O14" i="12"/>
  <c r="N14" i="12"/>
  <c r="N14" i="13" s="1"/>
  <c r="N14" i="14" s="1"/>
  <c r="M14" i="12"/>
  <c r="M14" i="13" s="1"/>
  <c r="M14" i="14" s="1"/>
  <c r="K14" i="12"/>
  <c r="K14" i="13" s="1"/>
  <c r="K14" i="14" s="1"/>
  <c r="H14" i="12"/>
  <c r="G14" i="12"/>
  <c r="G14" i="13" s="1"/>
  <c r="G14" i="14" s="1"/>
  <c r="E14" i="12"/>
  <c r="E14" i="13" s="1"/>
  <c r="E14" i="14" s="1"/>
  <c r="U13" i="12"/>
  <c r="U13" i="13" s="1"/>
  <c r="U13" i="14" s="1"/>
  <c r="T13" i="12"/>
  <c r="R13" i="12"/>
  <c r="O13" i="12"/>
  <c r="O15" i="12" s="1"/>
  <c r="N13" i="12"/>
  <c r="N13" i="13" s="1"/>
  <c r="N13" i="14" s="1"/>
  <c r="M13" i="12"/>
  <c r="M13" i="13" s="1"/>
  <c r="M13" i="14" s="1"/>
  <c r="K13" i="12"/>
  <c r="K13" i="13" s="1"/>
  <c r="K13" i="14" s="1"/>
  <c r="H13" i="12"/>
  <c r="H13" i="13" s="1"/>
  <c r="H13" i="14" s="1"/>
  <c r="V13" i="14" s="1"/>
  <c r="G13" i="12"/>
  <c r="G13" i="13" s="1"/>
  <c r="G13" i="14" s="1"/>
  <c r="E13" i="12"/>
  <c r="E13" i="13" s="1"/>
  <c r="E13" i="14" s="1"/>
  <c r="U12" i="12"/>
  <c r="U12" i="13" s="1"/>
  <c r="U12" i="14" s="1"/>
  <c r="T12" i="12"/>
  <c r="R12" i="12"/>
  <c r="O12" i="12"/>
  <c r="N12" i="12"/>
  <c r="N12" i="13" s="1"/>
  <c r="N12" i="14" s="1"/>
  <c r="M12" i="12"/>
  <c r="M12" i="13" s="1"/>
  <c r="M12" i="14" s="1"/>
  <c r="K12" i="12"/>
  <c r="K12" i="13" s="1"/>
  <c r="K12" i="14" s="1"/>
  <c r="H12" i="12"/>
  <c r="G12" i="12"/>
  <c r="G12" i="13" s="1"/>
  <c r="G12" i="14" s="1"/>
  <c r="E12" i="12"/>
  <c r="E12" i="13" s="1"/>
  <c r="E12" i="14" s="1"/>
  <c r="T11" i="12"/>
  <c r="S11" i="12"/>
  <c r="R11" i="12"/>
  <c r="Q11" i="12"/>
  <c r="U11" i="12" s="1"/>
  <c r="U11" i="13" s="1"/>
  <c r="U11" i="14" s="1"/>
  <c r="P11" i="12"/>
  <c r="L11" i="12"/>
  <c r="M11" i="12" s="1"/>
  <c r="M11" i="13" s="1"/>
  <c r="M11" i="14" s="1"/>
  <c r="J11" i="12"/>
  <c r="K11" i="12" s="1"/>
  <c r="K11" i="13" s="1"/>
  <c r="K11" i="14" s="1"/>
  <c r="I11" i="12"/>
  <c r="F11" i="12"/>
  <c r="G11" i="12" s="1"/>
  <c r="G11" i="13" s="1"/>
  <c r="G11" i="14" s="1"/>
  <c r="D11" i="12"/>
  <c r="E11" i="12" s="1"/>
  <c r="E11" i="13" s="1"/>
  <c r="E11" i="14" s="1"/>
  <c r="U10" i="12"/>
  <c r="U10" i="13" s="1"/>
  <c r="U10" i="14" s="1"/>
  <c r="T10" i="12"/>
  <c r="R10" i="12"/>
  <c r="O10" i="12"/>
  <c r="N10" i="12"/>
  <c r="N10" i="13" s="1"/>
  <c r="N10" i="14" s="1"/>
  <c r="M10" i="12"/>
  <c r="M10" i="13" s="1"/>
  <c r="M10" i="14" s="1"/>
  <c r="K10" i="12"/>
  <c r="K10" i="13" s="1"/>
  <c r="K10" i="14" s="1"/>
  <c r="H10" i="12"/>
  <c r="G10" i="12"/>
  <c r="G10" i="13" s="1"/>
  <c r="G10" i="14" s="1"/>
  <c r="E10" i="12"/>
  <c r="E10" i="13" s="1"/>
  <c r="E10" i="14" s="1"/>
  <c r="U9" i="12"/>
  <c r="U9" i="13" s="1"/>
  <c r="U9" i="14" s="1"/>
  <c r="T9" i="12"/>
  <c r="R9" i="12"/>
  <c r="O9" i="12"/>
  <c r="N9" i="12"/>
  <c r="N9" i="13" s="1"/>
  <c r="N9" i="14" s="1"/>
  <c r="M9" i="12"/>
  <c r="M9" i="13" s="1"/>
  <c r="M9" i="14" s="1"/>
  <c r="K9" i="12"/>
  <c r="K9" i="13" s="1"/>
  <c r="K9" i="14" s="1"/>
  <c r="H9" i="12"/>
  <c r="H9" i="13" s="1"/>
  <c r="H9" i="14" s="1"/>
  <c r="V9" i="14" s="1"/>
  <c r="G9" i="12"/>
  <c r="G9" i="13" s="1"/>
  <c r="G9" i="14" s="1"/>
  <c r="E9" i="12"/>
  <c r="E9" i="13" s="1"/>
  <c r="E9" i="14" s="1"/>
  <c r="U8" i="12"/>
  <c r="U8" i="13" s="1"/>
  <c r="U8" i="14" s="1"/>
  <c r="T8" i="12"/>
  <c r="R8" i="12"/>
  <c r="N8" i="12"/>
  <c r="N8" i="13" s="1"/>
  <c r="M8" i="12"/>
  <c r="M8" i="13" s="1"/>
  <c r="M8" i="14" s="1"/>
  <c r="K8" i="12"/>
  <c r="K8" i="13" s="1"/>
  <c r="K8" i="14" s="1"/>
  <c r="H8" i="12"/>
  <c r="H8" i="13" s="1"/>
  <c r="H8" i="14" s="1"/>
  <c r="G8" i="12"/>
  <c r="G8" i="13" s="1"/>
  <c r="G8" i="14" s="1"/>
  <c r="E8" i="12"/>
  <c r="E8" i="13" s="1"/>
  <c r="E8" i="14" s="1"/>
  <c r="U7" i="12"/>
  <c r="U7" i="13" s="1"/>
  <c r="U7" i="14" s="1"/>
  <c r="T7" i="12"/>
  <c r="R7" i="12"/>
  <c r="O7" i="12"/>
  <c r="O11" i="12" s="1"/>
  <c r="N7" i="12"/>
  <c r="N7" i="13" s="1"/>
  <c r="N7" i="14" s="1"/>
  <c r="M7" i="12"/>
  <c r="M7" i="13" s="1"/>
  <c r="M7" i="14" s="1"/>
  <c r="K7" i="12"/>
  <c r="K7" i="13" s="1"/>
  <c r="K7" i="14" s="1"/>
  <c r="H7" i="12"/>
  <c r="H7" i="13" s="1"/>
  <c r="G7" i="12"/>
  <c r="G7" i="13" s="1"/>
  <c r="G7" i="14" s="1"/>
  <c r="E7" i="12"/>
  <c r="E7" i="13" s="1"/>
  <c r="E7" i="14" s="1"/>
  <c r="V7" i="13" l="1"/>
  <c r="H7" i="14"/>
  <c r="V7" i="14" s="1"/>
  <c r="V8" i="14"/>
  <c r="N19" i="14"/>
  <c r="N21" i="14"/>
  <c r="N26" i="14"/>
  <c r="N27" i="14"/>
  <c r="N30" i="14"/>
  <c r="V30" i="14" s="1"/>
  <c r="N46" i="14"/>
  <c r="E52" i="13"/>
  <c r="E52" i="14"/>
  <c r="M52" i="13"/>
  <c r="M52" i="14"/>
  <c r="U52" i="13"/>
  <c r="V52" i="13" s="1"/>
  <c r="U52" i="14"/>
  <c r="V52" i="14" s="1"/>
  <c r="V26" i="14"/>
  <c r="V46" i="14"/>
  <c r="N22" i="14"/>
  <c r="N25" i="14"/>
  <c r="V33" i="13"/>
  <c r="H33" i="14"/>
  <c r="V33" i="14" s="1"/>
  <c r="V35" i="13"/>
  <c r="H35" i="14"/>
  <c r="V35" i="14" s="1"/>
  <c r="N8" i="14"/>
  <c r="V20" i="14"/>
  <c r="V22" i="14"/>
  <c r="N29" i="14"/>
  <c r="V29" i="14" s="1"/>
  <c r="N34" i="14"/>
  <c r="N36" i="14"/>
  <c r="N40" i="14"/>
  <c r="V40" i="14" s="1"/>
  <c r="N42" i="14"/>
  <c r="V42" i="14" s="1"/>
  <c r="E51" i="13"/>
  <c r="E51" i="14"/>
  <c r="M51" i="13"/>
  <c r="M51" i="14"/>
  <c r="U51" i="13"/>
  <c r="V51" i="13" s="1"/>
  <c r="U51" i="14"/>
  <c r="V51" i="14" s="1"/>
  <c r="V8" i="13"/>
  <c r="I50" i="13"/>
  <c r="V9" i="13"/>
  <c r="V13" i="13"/>
  <c r="V17" i="13"/>
  <c r="F24" i="12"/>
  <c r="G24" i="12" s="1"/>
  <c r="G24" i="13" s="1"/>
  <c r="G24" i="14" s="1"/>
  <c r="K19" i="12"/>
  <c r="K19" i="13" s="1"/>
  <c r="K19" i="14" s="1"/>
  <c r="V20" i="13"/>
  <c r="V22" i="13"/>
  <c r="I24" i="12"/>
  <c r="V26" i="13"/>
  <c r="E32" i="12"/>
  <c r="E32" i="13" s="1"/>
  <c r="E32" i="14" s="1"/>
  <c r="P38" i="12"/>
  <c r="V44" i="13"/>
  <c r="V46" i="13"/>
  <c r="P24" i="12"/>
  <c r="N23" i="12"/>
  <c r="N23" i="13" s="1"/>
  <c r="N23" i="14" s="1"/>
  <c r="U27" i="12"/>
  <c r="U27" i="13" s="1"/>
  <c r="V29" i="13"/>
  <c r="R11" i="13"/>
  <c r="R11" i="14" s="1"/>
  <c r="Q38" i="12"/>
  <c r="O37" i="12"/>
  <c r="U37" i="12"/>
  <c r="U37" i="13" s="1"/>
  <c r="U37" i="14" s="1"/>
  <c r="V40" i="13"/>
  <c r="V42" i="13"/>
  <c r="E43" i="12"/>
  <c r="E43" i="13" s="1"/>
  <c r="E43" i="14" s="1"/>
  <c r="R48" i="12"/>
  <c r="R27" i="13" s="1"/>
  <c r="V10" i="12"/>
  <c r="H10" i="13"/>
  <c r="V12" i="12"/>
  <c r="H12" i="13"/>
  <c r="V14" i="12"/>
  <c r="H14" i="13"/>
  <c r="D24" i="12"/>
  <c r="L24" i="12"/>
  <c r="M24" i="12" s="1"/>
  <c r="M24" i="13" s="1"/>
  <c r="M24" i="14" s="1"/>
  <c r="V16" i="12"/>
  <c r="H16" i="13"/>
  <c r="O19" i="12"/>
  <c r="V18" i="12"/>
  <c r="H18" i="13"/>
  <c r="H19" i="12"/>
  <c r="H19" i="13" s="1"/>
  <c r="H19" i="14" s="1"/>
  <c r="V21" i="12"/>
  <c r="H21" i="13"/>
  <c r="K23" i="12"/>
  <c r="K23" i="13" s="1"/>
  <c r="K23" i="14" s="1"/>
  <c r="V25" i="12"/>
  <c r="H25" i="13"/>
  <c r="R27" i="12"/>
  <c r="V30" i="13"/>
  <c r="S38" i="12"/>
  <c r="T38" i="12" s="1"/>
  <c r="T17" i="13" s="1"/>
  <c r="T17" i="14" s="1"/>
  <c r="R37" i="12"/>
  <c r="R16" i="13" s="1"/>
  <c r="R16" i="14" s="1"/>
  <c r="M43" i="12"/>
  <c r="M43" i="13" s="1"/>
  <c r="M43" i="14" s="1"/>
  <c r="V45" i="12"/>
  <c r="H45" i="13"/>
  <c r="V47" i="12"/>
  <c r="H47" i="13"/>
  <c r="H48" i="12"/>
  <c r="H48" i="13" s="1"/>
  <c r="H48" i="14" s="1"/>
  <c r="S24" i="12"/>
  <c r="T24" i="12" s="1"/>
  <c r="V28" i="12"/>
  <c r="H28" i="13"/>
  <c r="V31" i="12"/>
  <c r="H31" i="13"/>
  <c r="O32" i="12"/>
  <c r="I38" i="12"/>
  <c r="V34" i="12"/>
  <c r="H34" i="13"/>
  <c r="V36" i="12"/>
  <c r="H36" i="13"/>
  <c r="L38" i="12"/>
  <c r="M38" i="12" s="1"/>
  <c r="M38" i="13" s="1"/>
  <c r="M38" i="14" s="1"/>
  <c r="V39" i="12"/>
  <c r="H39" i="13"/>
  <c r="V41" i="12"/>
  <c r="H41" i="13"/>
  <c r="O49" i="13"/>
  <c r="O24" i="13"/>
  <c r="J50" i="13"/>
  <c r="Q50" i="13"/>
  <c r="R50" i="13" s="1"/>
  <c r="D50" i="13"/>
  <c r="V8" i="12"/>
  <c r="V30" i="12"/>
  <c r="V52" i="12"/>
  <c r="V7" i="12"/>
  <c r="V29" i="12"/>
  <c r="V33" i="12"/>
  <c r="V35" i="12"/>
  <c r="V40" i="12"/>
  <c r="V9" i="12"/>
  <c r="V13" i="12"/>
  <c r="V17" i="12"/>
  <c r="V20" i="12"/>
  <c r="V22" i="12"/>
  <c r="V26" i="12"/>
  <c r="V27" i="12"/>
  <c r="V42" i="12"/>
  <c r="V44" i="12"/>
  <c r="V46" i="12"/>
  <c r="V51" i="12"/>
  <c r="O24" i="12"/>
  <c r="U38" i="12"/>
  <c r="U38" i="13" s="1"/>
  <c r="U38" i="14" s="1"/>
  <c r="R38" i="12"/>
  <c r="R17" i="13" s="1"/>
  <c r="R17" i="14" s="1"/>
  <c r="O38" i="12"/>
  <c r="M49" i="12"/>
  <c r="M49" i="13" s="1"/>
  <c r="M49" i="14" s="1"/>
  <c r="L50" i="12"/>
  <c r="M50" i="12" s="1"/>
  <c r="M50" i="13" s="1"/>
  <c r="M50" i="14" s="1"/>
  <c r="T49" i="12"/>
  <c r="T28" i="13" s="1"/>
  <c r="T28" i="14" s="1"/>
  <c r="S50" i="12"/>
  <c r="T50" i="12" s="1"/>
  <c r="T29" i="13" s="1"/>
  <c r="T29" i="14" s="1"/>
  <c r="H24" i="12"/>
  <c r="H24" i="13" s="1"/>
  <c r="H24" i="14" s="1"/>
  <c r="E24" i="12"/>
  <c r="E24" i="13" s="1"/>
  <c r="E24" i="14" s="1"/>
  <c r="I50" i="12"/>
  <c r="P50" i="12"/>
  <c r="E49" i="12"/>
  <c r="E49" i="13" s="1"/>
  <c r="E49" i="14" s="1"/>
  <c r="U49" i="12"/>
  <c r="U49" i="13" s="1"/>
  <c r="U49" i="14" s="1"/>
  <c r="R49" i="12"/>
  <c r="R28" i="13" s="1"/>
  <c r="R28" i="14" s="1"/>
  <c r="N11" i="12"/>
  <c r="N11" i="13" s="1"/>
  <c r="N11" i="14" s="1"/>
  <c r="T23" i="12"/>
  <c r="Q24" i="12"/>
  <c r="T32" i="12"/>
  <c r="T11" i="13" s="1"/>
  <c r="T11" i="14" s="1"/>
  <c r="E37" i="12"/>
  <c r="E37" i="13" s="1"/>
  <c r="E37" i="14" s="1"/>
  <c r="M37" i="12"/>
  <c r="M37" i="13" s="1"/>
  <c r="M37" i="14" s="1"/>
  <c r="F38" i="12"/>
  <c r="G38" i="12" s="1"/>
  <c r="G38" i="13" s="1"/>
  <c r="G38" i="14" s="1"/>
  <c r="J38" i="12"/>
  <c r="H43" i="12"/>
  <c r="H43" i="13" s="1"/>
  <c r="H43" i="14" s="1"/>
  <c r="T43" i="12"/>
  <c r="T22" i="13" s="1"/>
  <c r="T22" i="14" s="1"/>
  <c r="E48" i="12"/>
  <c r="E48" i="13" s="1"/>
  <c r="E48" i="14" s="1"/>
  <c r="F49" i="12"/>
  <c r="J49" i="12"/>
  <c r="H11" i="12"/>
  <c r="H11" i="13" s="1"/>
  <c r="H15" i="12"/>
  <c r="H15" i="13" s="1"/>
  <c r="H15" i="14" s="1"/>
  <c r="U15" i="12"/>
  <c r="U15" i="13" s="1"/>
  <c r="U15" i="14" s="1"/>
  <c r="U19" i="12"/>
  <c r="U23" i="12"/>
  <c r="J24" i="12"/>
  <c r="U32" i="12"/>
  <c r="N37" i="12"/>
  <c r="U43" i="12"/>
  <c r="U43" i="13" s="1"/>
  <c r="U43" i="14" s="1"/>
  <c r="N48" i="12"/>
  <c r="E15" i="12"/>
  <c r="E15" i="13" s="1"/>
  <c r="E15" i="14" s="1"/>
  <c r="R32" i="12"/>
  <c r="D38" i="12"/>
  <c r="N43" i="12"/>
  <c r="N43" i="13" s="1"/>
  <c r="N43" i="14" s="1"/>
  <c r="R43" i="12"/>
  <c r="R22" i="13" s="1"/>
  <c r="R22" i="14" s="1"/>
  <c r="V11" i="13" l="1"/>
  <c r="H11" i="14"/>
  <c r="V34" i="13"/>
  <c r="H34" i="14"/>
  <c r="V34" i="14" s="1"/>
  <c r="V31" i="13"/>
  <c r="H31" i="14"/>
  <c r="V31" i="14" s="1"/>
  <c r="V32" i="14" s="1"/>
  <c r="V45" i="13"/>
  <c r="H45" i="14"/>
  <c r="V45" i="14" s="1"/>
  <c r="V16" i="13"/>
  <c r="H16" i="14"/>
  <c r="V16" i="14" s="1"/>
  <c r="V14" i="13"/>
  <c r="H14" i="14"/>
  <c r="V14" i="14" s="1"/>
  <c r="V10" i="13"/>
  <c r="H10" i="14"/>
  <c r="V10" i="14" s="1"/>
  <c r="V11" i="14" s="1"/>
  <c r="V41" i="13"/>
  <c r="H41" i="14"/>
  <c r="V41" i="14" s="1"/>
  <c r="V18" i="13"/>
  <c r="H18" i="14"/>
  <c r="V18" i="14" s="1"/>
  <c r="V36" i="13"/>
  <c r="H36" i="14"/>
  <c r="V36" i="14" s="1"/>
  <c r="V28" i="13"/>
  <c r="H28" i="14"/>
  <c r="V28" i="14" s="1"/>
  <c r="V47" i="13"/>
  <c r="H47" i="14"/>
  <c r="V47" i="14" s="1"/>
  <c r="V48" i="14" s="1"/>
  <c r="V21" i="13"/>
  <c r="H21" i="14"/>
  <c r="V21" i="14" s="1"/>
  <c r="V12" i="13"/>
  <c r="H12" i="14"/>
  <c r="V12" i="14" s="1"/>
  <c r="R38" i="13"/>
  <c r="R38" i="14" s="1"/>
  <c r="R27" i="14"/>
  <c r="V39" i="13"/>
  <c r="H39" i="14"/>
  <c r="V39" i="14" s="1"/>
  <c r="V43" i="14" s="1"/>
  <c r="V49" i="14" s="1"/>
  <c r="V25" i="13"/>
  <c r="H25" i="14"/>
  <c r="V25" i="14" s="1"/>
  <c r="V27" i="14" s="1"/>
  <c r="V27" i="13"/>
  <c r="U27" i="14"/>
  <c r="V23" i="14"/>
  <c r="V37" i="14"/>
  <c r="O50" i="12"/>
  <c r="V43" i="13"/>
  <c r="V23" i="12"/>
  <c r="U23" i="13"/>
  <c r="V19" i="12"/>
  <c r="U19" i="13"/>
  <c r="V32" i="12"/>
  <c r="U32" i="13"/>
  <c r="V37" i="12"/>
  <c r="N37" i="13"/>
  <c r="V48" i="12"/>
  <c r="N48" i="13"/>
  <c r="V15" i="13"/>
  <c r="O50" i="13"/>
  <c r="J54" i="13"/>
  <c r="V15" i="12"/>
  <c r="V43" i="12"/>
  <c r="F50" i="12"/>
  <c r="G50" i="12" s="1"/>
  <c r="G50" i="13" s="1"/>
  <c r="G50" i="14" s="1"/>
  <c r="G49" i="12"/>
  <c r="G49" i="13" s="1"/>
  <c r="G49" i="14" s="1"/>
  <c r="K38" i="12"/>
  <c r="K38" i="13" s="1"/>
  <c r="K38" i="14" s="1"/>
  <c r="N38" i="12"/>
  <c r="N38" i="13" s="1"/>
  <c r="N38" i="14" s="1"/>
  <c r="H49" i="12"/>
  <c r="H49" i="13" s="1"/>
  <c r="H49" i="14" s="1"/>
  <c r="K24" i="12"/>
  <c r="K24" i="13" s="1"/>
  <c r="K24" i="14" s="1"/>
  <c r="N24" i="12"/>
  <c r="N24" i="13" s="1"/>
  <c r="N24" i="14" s="1"/>
  <c r="R24" i="12"/>
  <c r="U24" i="12"/>
  <c r="U24" i="13" s="1"/>
  <c r="U24" i="14" s="1"/>
  <c r="Q50" i="12"/>
  <c r="E38" i="12"/>
  <c r="E38" i="13" s="1"/>
  <c r="E38" i="14" s="1"/>
  <c r="H38" i="12"/>
  <c r="V11" i="12"/>
  <c r="J50" i="12"/>
  <c r="K49" i="12"/>
  <c r="K49" i="13" s="1"/>
  <c r="K49" i="14" s="1"/>
  <c r="N49" i="12"/>
  <c r="N49" i="13" s="1"/>
  <c r="N49" i="14" s="1"/>
  <c r="D50" i="12"/>
  <c r="I37" i="10"/>
  <c r="I36" i="10"/>
  <c r="H33" i="10"/>
  <c r="N25" i="10"/>
  <c r="G25" i="10"/>
  <c r="S23" i="10"/>
  <c r="Q23" i="10"/>
  <c r="P23" i="10"/>
  <c r="L23" i="10"/>
  <c r="J23" i="10"/>
  <c r="I23" i="10"/>
  <c r="F23" i="10"/>
  <c r="D23" i="10"/>
  <c r="O22" i="10"/>
  <c r="O21" i="10"/>
  <c r="O20" i="10"/>
  <c r="O23" i="10" s="1"/>
  <c r="S19" i="10"/>
  <c r="Q19" i="10"/>
  <c r="P19" i="10"/>
  <c r="L19" i="10"/>
  <c r="J19" i="10"/>
  <c r="I19" i="10"/>
  <c r="F19" i="10"/>
  <c r="D19" i="10"/>
  <c r="O18" i="10"/>
  <c r="O17" i="10"/>
  <c r="O16" i="10"/>
  <c r="O19" i="10" s="1"/>
  <c r="S15" i="10"/>
  <c r="Q15" i="10"/>
  <c r="P15" i="10"/>
  <c r="L15" i="10"/>
  <c r="J15" i="10"/>
  <c r="I15" i="10"/>
  <c r="F15" i="10"/>
  <c r="D15" i="10"/>
  <c r="O14" i="10"/>
  <c r="O13" i="10"/>
  <c r="O12" i="10"/>
  <c r="S11" i="10"/>
  <c r="Q11" i="10"/>
  <c r="P11" i="10"/>
  <c r="L11" i="10"/>
  <c r="J11" i="10"/>
  <c r="I11" i="10"/>
  <c r="F11" i="10"/>
  <c r="D11" i="10"/>
  <c r="O10" i="10"/>
  <c r="O9" i="10"/>
  <c r="O7" i="10"/>
  <c r="V48" i="13" l="1"/>
  <c r="N48" i="14"/>
  <c r="V23" i="13"/>
  <c r="U23" i="14"/>
  <c r="V37" i="13"/>
  <c r="N37" i="14"/>
  <c r="V19" i="13"/>
  <c r="U19" i="14"/>
  <c r="V19" i="14"/>
  <c r="V24" i="14" s="1"/>
  <c r="V32" i="13"/>
  <c r="U32" i="14"/>
  <c r="V38" i="14"/>
  <c r="V15" i="14"/>
  <c r="V24" i="13"/>
  <c r="V38" i="12"/>
  <c r="H38" i="13"/>
  <c r="V49" i="13"/>
  <c r="V24" i="12"/>
  <c r="V49" i="12"/>
  <c r="R50" i="12"/>
  <c r="R29" i="13" s="1"/>
  <c r="R29" i="14" s="1"/>
  <c r="U50" i="12"/>
  <c r="U50" i="13" s="1"/>
  <c r="U50" i="14" s="1"/>
  <c r="E50" i="12"/>
  <c r="E50" i="13" s="1"/>
  <c r="E50" i="14" s="1"/>
  <c r="H50" i="12"/>
  <c r="H50" i="13" s="1"/>
  <c r="J54" i="12"/>
  <c r="N50" i="12"/>
  <c r="N50" i="13" s="1"/>
  <c r="N50" i="14" s="1"/>
  <c r="K50" i="12"/>
  <c r="K50" i="13" s="1"/>
  <c r="K50" i="14" s="1"/>
  <c r="P24" i="10"/>
  <c r="Q24" i="10"/>
  <c r="D24" i="10"/>
  <c r="L24" i="10"/>
  <c r="I24" i="10"/>
  <c r="O11" i="10"/>
  <c r="O15" i="10"/>
  <c r="O24" i="10" s="1"/>
  <c r="F24" i="10"/>
  <c r="J24" i="10"/>
  <c r="S24" i="10"/>
  <c r="V50" i="14" l="1"/>
  <c r="J55" i="14"/>
  <c r="V38" i="13"/>
  <c r="H38" i="14"/>
  <c r="V50" i="13"/>
  <c r="H50" i="14"/>
  <c r="J56" i="14" s="1"/>
  <c r="J55" i="13"/>
  <c r="N58" i="12"/>
  <c r="N58" i="13"/>
  <c r="J56" i="13"/>
  <c r="V50" i="12"/>
  <c r="J56" i="12"/>
  <c r="J55" i="12"/>
  <c r="I73" i="9"/>
  <c r="I72" i="9"/>
  <c r="H69" i="9"/>
  <c r="N61" i="9"/>
  <c r="G61" i="9"/>
  <c r="S48" i="9"/>
  <c r="Q48" i="9"/>
  <c r="P48" i="9"/>
  <c r="L48" i="9"/>
  <c r="J48" i="9"/>
  <c r="I48" i="9"/>
  <c r="F48" i="9"/>
  <c r="D48" i="9"/>
  <c r="O47" i="9"/>
  <c r="O46" i="9"/>
  <c r="O45" i="9"/>
  <c r="O44" i="9"/>
  <c r="S43" i="9"/>
  <c r="S49" i="9" s="1"/>
  <c r="Q43" i="9"/>
  <c r="Q49" i="9" s="1"/>
  <c r="P43" i="9"/>
  <c r="P49" i="9" s="1"/>
  <c r="L43" i="9"/>
  <c r="L49" i="9" s="1"/>
  <c r="J43" i="9"/>
  <c r="J49" i="9" s="1"/>
  <c r="I43" i="9"/>
  <c r="I49" i="9" s="1"/>
  <c r="F43" i="9"/>
  <c r="F49" i="9" s="1"/>
  <c r="D43" i="9"/>
  <c r="O41" i="9"/>
  <c r="O40" i="9"/>
  <c r="O39" i="9"/>
  <c r="O43" i="9" s="1"/>
  <c r="S37" i="9"/>
  <c r="Q37" i="9"/>
  <c r="P37" i="9"/>
  <c r="L37" i="9"/>
  <c r="J37" i="9"/>
  <c r="I37" i="9"/>
  <c r="F37" i="9"/>
  <c r="D37" i="9"/>
  <c r="O36" i="9"/>
  <c r="O35" i="9"/>
  <c r="O34" i="9"/>
  <c r="O33" i="9"/>
  <c r="S32" i="9"/>
  <c r="Q32" i="9"/>
  <c r="P32" i="9"/>
  <c r="L32" i="9"/>
  <c r="J32" i="9"/>
  <c r="I32" i="9"/>
  <c r="F32" i="9"/>
  <c r="D32" i="9"/>
  <c r="O31" i="9"/>
  <c r="O28" i="9"/>
  <c r="S27" i="9"/>
  <c r="Q27" i="9"/>
  <c r="P27" i="9"/>
  <c r="L27" i="9"/>
  <c r="I27" i="9"/>
  <c r="F27" i="9"/>
  <c r="D27" i="9"/>
  <c r="O26" i="9"/>
  <c r="O25" i="9"/>
  <c r="S23" i="9"/>
  <c r="Q23" i="9"/>
  <c r="P23" i="9"/>
  <c r="L23" i="9"/>
  <c r="J23" i="9"/>
  <c r="I23" i="9"/>
  <c r="F23" i="9"/>
  <c r="D23" i="9"/>
  <c r="O22" i="9"/>
  <c r="O21" i="9"/>
  <c r="O20" i="9"/>
  <c r="S19" i="9"/>
  <c r="Q19" i="9"/>
  <c r="P19" i="9"/>
  <c r="L19" i="9"/>
  <c r="J19" i="9"/>
  <c r="I19" i="9"/>
  <c r="F19" i="9"/>
  <c r="D19" i="9"/>
  <c r="O18" i="9"/>
  <c r="O17" i="9"/>
  <c r="O16" i="9"/>
  <c r="S15" i="9"/>
  <c r="Q15" i="9"/>
  <c r="P15" i="9"/>
  <c r="L15" i="9"/>
  <c r="J15" i="9"/>
  <c r="I15" i="9"/>
  <c r="F15" i="9"/>
  <c r="D15" i="9"/>
  <c r="O14" i="9"/>
  <c r="O13" i="9"/>
  <c r="O12" i="9"/>
  <c r="S11" i="9"/>
  <c r="Q11" i="9"/>
  <c r="P11" i="9"/>
  <c r="L11" i="9"/>
  <c r="J11" i="9"/>
  <c r="I11" i="9"/>
  <c r="F11" i="9"/>
  <c r="D11" i="9"/>
  <c r="O10" i="9"/>
  <c r="O9" i="9"/>
  <c r="O7" i="9"/>
  <c r="F24" i="9" l="1"/>
  <c r="P24" i="9"/>
  <c r="I38" i="9"/>
  <c r="I24" i="9"/>
  <c r="S38" i="9"/>
  <c r="O48" i="9"/>
  <c r="O49" i="9" s="1"/>
  <c r="L38" i="9"/>
  <c r="S24" i="9"/>
  <c r="L24" i="9"/>
  <c r="F38" i="9"/>
  <c r="F50" i="9" s="1"/>
  <c r="P38" i="9"/>
  <c r="P50" i="9" s="1"/>
  <c r="D49" i="9"/>
  <c r="D38" i="9"/>
  <c r="O19" i="9"/>
  <c r="Q38" i="9"/>
  <c r="Q24" i="9"/>
  <c r="J38" i="9"/>
  <c r="O23" i="9"/>
  <c r="O11" i="9"/>
  <c r="J24" i="9"/>
  <c r="O37" i="9"/>
  <c r="O32" i="9"/>
  <c r="O27" i="9"/>
  <c r="D24" i="9"/>
  <c r="O15" i="9"/>
  <c r="S50" i="9"/>
  <c r="L50" i="9"/>
  <c r="I50" i="9"/>
  <c r="Q50" i="9" l="1"/>
  <c r="D50" i="9"/>
  <c r="J50" i="9"/>
  <c r="O38" i="9"/>
  <c r="O24" i="9"/>
  <c r="I73" i="8"/>
  <c r="I72" i="8"/>
  <c r="H69" i="8"/>
  <c r="N61" i="8"/>
  <c r="G61" i="8"/>
  <c r="S48" i="8"/>
  <c r="Q48" i="8"/>
  <c r="P48" i="8"/>
  <c r="L48" i="8"/>
  <c r="J48" i="8"/>
  <c r="I48" i="8"/>
  <c r="F48" i="8"/>
  <c r="D48" i="8"/>
  <c r="O47" i="8"/>
  <c r="O46" i="8"/>
  <c r="O45" i="8"/>
  <c r="O44" i="8"/>
  <c r="S43" i="8"/>
  <c r="S49" i="8" s="1"/>
  <c r="Q43" i="8"/>
  <c r="Q49" i="8" s="1"/>
  <c r="P43" i="8"/>
  <c r="P49" i="8" s="1"/>
  <c r="L43" i="8"/>
  <c r="L49" i="8" s="1"/>
  <c r="J43" i="8"/>
  <c r="J49" i="8" s="1"/>
  <c r="I43" i="8"/>
  <c r="I49" i="8" s="1"/>
  <c r="F43" i="8"/>
  <c r="F49" i="8" s="1"/>
  <c r="D43" i="8"/>
  <c r="O41" i="8"/>
  <c r="O40" i="8"/>
  <c r="O39" i="8"/>
  <c r="S37" i="8"/>
  <c r="Q37" i="8"/>
  <c r="P37" i="8"/>
  <c r="L37" i="8"/>
  <c r="J37" i="8"/>
  <c r="I37" i="8"/>
  <c r="F37" i="8"/>
  <c r="D37" i="8"/>
  <c r="O36" i="8"/>
  <c r="O35" i="8"/>
  <c r="O34" i="8"/>
  <c r="O33" i="8"/>
  <c r="S32" i="8"/>
  <c r="Q32" i="8"/>
  <c r="P32" i="8"/>
  <c r="L32" i="8"/>
  <c r="J32" i="8"/>
  <c r="I32" i="8"/>
  <c r="F32" i="8"/>
  <c r="D32" i="8"/>
  <c r="O31" i="8"/>
  <c r="O28" i="8"/>
  <c r="S27" i="8"/>
  <c r="Q27" i="8"/>
  <c r="P27" i="8"/>
  <c r="L27" i="8"/>
  <c r="I27" i="8"/>
  <c r="F27" i="8"/>
  <c r="D27" i="8"/>
  <c r="O26" i="8"/>
  <c r="O25" i="8"/>
  <c r="S23" i="8"/>
  <c r="Q23" i="8"/>
  <c r="P23" i="8"/>
  <c r="L23" i="8"/>
  <c r="J23" i="8"/>
  <c r="I23" i="8"/>
  <c r="F23" i="8"/>
  <c r="D23" i="8"/>
  <c r="O22" i="8"/>
  <c r="O21" i="8"/>
  <c r="O20" i="8"/>
  <c r="S19" i="8"/>
  <c r="Q19" i="8"/>
  <c r="P19" i="8"/>
  <c r="L19" i="8"/>
  <c r="J19" i="8"/>
  <c r="I19" i="8"/>
  <c r="F19" i="8"/>
  <c r="D19" i="8"/>
  <c r="O18" i="8"/>
  <c r="O17" i="8"/>
  <c r="O16" i="8"/>
  <c r="S15" i="8"/>
  <c r="Q15" i="8"/>
  <c r="P15" i="8"/>
  <c r="L15" i="8"/>
  <c r="J15" i="8"/>
  <c r="I15" i="8"/>
  <c r="F15" i="8"/>
  <c r="D15" i="8"/>
  <c r="O14" i="8"/>
  <c r="O13" i="8"/>
  <c r="O12" i="8"/>
  <c r="S11" i="8"/>
  <c r="Q11" i="8"/>
  <c r="P11" i="8"/>
  <c r="L11" i="8"/>
  <c r="J11" i="8"/>
  <c r="I11" i="8"/>
  <c r="F11" i="8"/>
  <c r="D11" i="8"/>
  <c r="O10" i="8"/>
  <c r="O9" i="8"/>
  <c r="O7" i="8"/>
  <c r="L24" i="8" l="1"/>
  <c r="P38" i="8"/>
  <c r="F38" i="8"/>
  <c r="F24" i="8"/>
  <c r="P24" i="8"/>
  <c r="I38" i="8"/>
  <c r="I50" i="8" s="1"/>
  <c r="S38" i="8"/>
  <c r="I24" i="8"/>
  <c r="S24" i="8"/>
  <c r="L38" i="8"/>
  <c r="L50" i="8" s="1"/>
  <c r="O50" i="9"/>
  <c r="J54" i="9"/>
  <c r="O23" i="8"/>
  <c r="O24" i="8" s="1"/>
  <c r="O32" i="8"/>
  <c r="Q38" i="8"/>
  <c r="Q24" i="8"/>
  <c r="J38" i="8"/>
  <c r="O19" i="8"/>
  <c r="O11" i="8"/>
  <c r="J24" i="8"/>
  <c r="D49" i="8"/>
  <c r="O48" i="8"/>
  <c r="O43" i="8"/>
  <c r="O37" i="8"/>
  <c r="O27" i="8"/>
  <c r="D38" i="8"/>
  <c r="O15" i="8"/>
  <c r="D24" i="8"/>
  <c r="P50" i="8"/>
  <c r="F50" i="8"/>
  <c r="S50" i="8"/>
  <c r="J50" i="8" l="1"/>
  <c r="O38" i="8"/>
  <c r="Q50" i="8"/>
  <c r="O49" i="8"/>
  <c r="D50" i="8"/>
  <c r="O50" i="8"/>
  <c r="F49" i="7"/>
  <c r="P49" i="7"/>
  <c r="F48" i="7"/>
  <c r="I48" i="7"/>
  <c r="I49" i="7" s="1"/>
  <c r="J48" i="7"/>
  <c r="L48" i="7"/>
  <c r="P48" i="7"/>
  <c r="Q48" i="7"/>
  <c r="Q49" i="7" s="1"/>
  <c r="S48" i="7"/>
  <c r="F43" i="7"/>
  <c r="I43" i="7"/>
  <c r="J43" i="7"/>
  <c r="J49" i="7" s="1"/>
  <c r="L43" i="7"/>
  <c r="L49" i="7" s="1"/>
  <c r="P43" i="7"/>
  <c r="Q43" i="7"/>
  <c r="S43" i="7"/>
  <c r="S49" i="7" s="1"/>
  <c r="F37" i="7"/>
  <c r="F38" i="7" s="1"/>
  <c r="I37" i="7"/>
  <c r="J37" i="7"/>
  <c r="L37" i="7"/>
  <c r="L38" i="7" s="1"/>
  <c r="P37" i="7"/>
  <c r="Q37" i="7"/>
  <c r="S37" i="7"/>
  <c r="S38" i="7" s="1"/>
  <c r="F32" i="7"/>
  <c r="I32" i="7"/>
  <c r="I38" i="7" s="1"/>
  <c r="J32" i="7"/>
  <c r="L32" i="7"/>
  <c r="P32" i="7"/>
  <c r="Q32" i="7"/>
  <c r="Q38" i="7" s="1"/>
  <c r="S32" i="7"/>
  <c r="F27" i="7"/>
  <c r="I27" i="7"/>
  <c r="J27" i="7"/>
  <c r="L27" i="7"/>
  <c r="P27" i="7"/>
  <c r="P38" i="7" s="1"/>
  <c r="Q27" i="7"/>
  <c r="S27" i="7"/>
  <c r="F23" i="7"/>
  <c r="F24" i="7" s="1"/>
  <c r="I23" i="7"/>
  <c r="J23" i="7"/>
  <c r="L23" i="7"/>
  <c r="P23" i="7"/>
  <c r="P24" i="7" s="1"/>
  <c r="Q23" i="7"/>
  <c r="S23" i="7"/>
  <c r="S24" i="7" s="1"/>
  <c r="F19" i="7"/>
  <c r="I19" i="7"/>
  <c r="I24" i="7" s="1"/>
  <c r="J19" i="7"/>
  <c r="L19" i="7"/>
  <c r="L24" i="7" s="1"/>
  <c r="P19" i="7"/>
  <c r="Q19" i="7"/>
  <c r="S19" i="7"/>
  <c r="F15" i="7"/>
  <c r="I15" i="7"/>
  <c r="J15" i="7"/>
  <c r="L15" i="7"/>
  <c r="P15" i="7"/>
  <c r="Q15" i="7"/>
  <c r="S15" i="7"/>
  <c r="F11" i="7"/>
  <c r="I11" i="7"/>
  <c r="J11" i="7"/>
  <c r="L11" i="7"/>
  <c r="P11" i="7"/>
  <c r="Q11" i="7"/>
  <c r="S11" i="7"/>
  <c r="I73" i="7"/>
  <c r="I72" i="7"/>
  <c r="H69" i="7"/>
  <c r="N61" i="7"/>
  <c r="G61" i="7"/>
  <c r="J58" i="7"/>
  <c r="M57" i="7"/>
  <c r="D48" i="7"/>
  <c r="O47" i="7"/>
  <c r="O46" i="7"/>
  <c r="O45" i="7"/>
  <c r="O44" i="7"/>
  <c r="D43" i="7"/>
  <c r="O41" i="7"/>
  <c r="O40" i="7"/>
  <c r="O43" i="7" s="1"/>
  <c r="O39" i="7"/>
  <c r="D37" i="7"/>
  <c r="O36" i="7"/>
  <c r="O35" i="7"/>
  <c r="O34" i="7"/>
  <c r="O33" i="7"/>
  <c r="D32" i="7"/>
  <c r="O31" i="7"/>
  <c r="O32" i="7" s="1"/>
  <c r="O28" i="7"/>
  <c r="D27" i="7"/>
  <c r="O26" i="7"/>
  <c r="O25" i="7"/>
  <c r="D23" i="7"/>
  <c r="O22" i="7"/>
  <c r="O21" i="7"/>
  <c r="O20" i="7"/>
  <c r="D19" i="7"/>
  <c r="O18" i="7"/>
  <c r="O17" i="7"/>
  <c r="O16" i="7"/>
  <c r="D15" i="7"/>
  <c r="O14" i="7"/>
  <c r="O13" i="7"/>
  <c r="O12" i="7"/>
  <c r="D11" i="7"/>
  <c r="O10" i="7"/>
  <c r="O9" i="7"/>
  <c r="O7" i="7"/>
  <c r="P50" i="7" l="1"/>
  <c r="L50" i="7"/>
  <c r="F50" i="7"/>
  <c r="S50" i="7"/>
  <c r="I50" i="7"/>
  <c r="O27" i="7"/>
  <c r="J54" i="8"/>
  <c r="O37" i="7"/>
  <c r="O48" i="7"/>
  <c r="O49" i="7" s="1"/>
  <c r="O38" i="7"/>
  <c r="J38" i="7"/>
  <c r="O19" i="7"/>
  <c r="O11" i="7"/>
  <c r="Q24" i="7"/>
  <c r="O15" i="7"/>
  <c r="O23" i="7"/>
  <c r="J24" i="7"/>
  <c r="D49" i="7"/>
  <c r="D38" i="7"/>
  <c r="D24" i="7"/>
  <c r="T8" i="6"/>
  <c r="T8" i="7" s="1"/>
  <c r="T8" i="8" s="1"/>
  <c r="R8" i="6"/>
  <c r="R8" i="7" s="1"/>
  <c r="R8" i="8" s="1"/>
  <c r="M8" i="6"/>
  <c r="M8" i="7" s="1"/>
  <c r="M8" i="8" s="1"/>
  <c r="K8" i="6"/>
  <c r="K8" i="7" s="1"/>
  <c r="K8" i="8" s="1"/>
  <c r="G8" i="6"/>
  <c r="G8" i="7" s="1"/>
  <c r="G8" i="8" s="1"/>
  <c r="E8" i="6"/>
  <c r="E8" i="7" s="1"/>
  <c r="E8" i="8" s="1"/>
  <c r="F48" i="6"/>
  <c r="I48" i="6"/>
  <c r="J48" i="6"/>
  <c r="L48" i="6"/>
  <c r="P48" i="6"/>
  <c r="Q48" i="6"/>
  <c r="S48" i="6"/>
  <c r="F43" i="6"/>
  <c r="F49" i="6" s="1"/>
  <c r="I43" i="6"/>
  <c r="I49" i="6" s="1"/>
  <c r="J43" i="6"/>
  <c r="J49" i="6" s="1"/>
  <c r="L43" i="6"/>
  <c r="L49" i="6" s="1"/>
  <c r="P43" i="6"/>
  <c r="P49" i="6" s="1"/>
  <c r="Q43" i="6"/>
  <c r="Q49" i="6" s="1"/>
  <c r="S43" i="6"/>
  <c r="S49" i="6" s="1"/>
  <c r="F37" i="6"/>
  <c r="F38" i="6" s="1"/>
  <c r="I37" i="6"/>
  <c r="I38" i="6" s="1"/>
  <c r="J37" i="6"/>
  <c r="J38" i="6" s="1"/>
  <c r="L37" i="6"/>
  <c r="L38" i="6" s="1"/>
  <c r="P37" i="6"/>
  <c r="P38" i="6" s="1"/>
  <c r="Q37" i="6"/>
  <c r="Q38" i="6" s="1"/>
  <c r="S37" i="6"/>
  <c r="S38" i="6" s="1"/>
  <c r="F32" i="6"/>
  <c r="I32" i="6"/>
  <c r="J32" i="6"/>
  <c r="L32" i="6"/>
  <c r="P32" i="6"/>
  <c r="Q32" i="6"/>
  <c r="S32" i="6"/>
  <c r="F27" i="6"/>
  <c r="I27" i="6"/>
  <c r="J27" i="6"/>
  <c r="L27" i="6"/>
  <c r="P27" i="6"/>
  <c r="Q27" i="6"/>
  <c r="S27" i="6"/>
  <c r="F23" i="6"/>
  <c r="F24" i="6" s="1"/>
  <c r="I23" i="6"/>
  <c r="I24" i="6" s="1"/>
  <c r="J23" i="6"/>
  <c r="J24" i="6" s="1"/>
  <c r="L23" i="6"/>
  <c r="L24" i="6" s="1"/>
  <c r="P23" i="6"/>
  <c r="P24" i="6" s="1"/>
  <c r="Q23" i="6"/>
  <c r="Q24" i="6" s="1"/>
  <c r="S23" i="6"/>
  <c r="S24" i="6" s="1"/>
  <c r="F19" i="6"/>
  <c r="I19" i="6"/>
  <c r="J19" i="6"/>
  <c r="L19" i="6"/>
  <c r="P19" i="6"/>
  <c r="Q19" i="6"/>
  <c r="S19" i="6"/>
  <c r="F15" i="6"/>
  <c r="I15" i="6"/>
  <c r="J15" i="6"/>
  <c r="L15" i="6"/>
  <c r="P15" i="6"/>
  <c r="Q15" i="6"/>
  <c r="S15" i="6"/>
  <c r="F11" i="6"/>
  <c r="I11" i="6"/>
  <c r="J11" i="6"/>
  <c r="L11" i="6"/>
  <c r="P11" i="6"/>
  <c r="Q11" i="6"/>
  <c r="S11" i="6"/>
  <c r="D49" i="6"/>
  <c r="D50" i="6" s="1"/>
  <c r="D48" i="6"/>
  <c r="D43" i="6"/>
  <c r="D37" i="6"/>
  <c r="D38" i="6" s="1"/>
  <c r="D32" i="6"/>
  <c r="D27" i="6"/>
  <c r="D23" i="6"/>
  <c r="D24" i="6" s="1"/>
  <c r="D19" i="6"/>
  <c r="D15" i="6"/>
  <c r="D11" i="6"/>
  <c r="S50" i="6" l="1"/>
  <c r="J50" i="6"/>
  <c r="Q50" i="6"/>
  <c r="I50" i="6"/>
  <c r="P50" i="6"/>
  <c r="F50" i="6"/>
  <c r="L50" i="6"/>
  <c r="G8" i="10"/>
  <c r="G8" i="9"/>
  <c r="E8" i="10"/>
  <c r="E8" i="9"/>
  <c r="M8" i="10"/>
  <c r="M8" i="9"/>
  <c r="T8" i="10"/>
  <c r="T8" i="9"/>
  <c r="K8" i="10"/>
  <c r="K8" i="9"/>
  <c r="R8" i="10"/>
  <c r="R8" i="9"/>
  <c r="O24" i="7"/>
  <c r="O50" i="7" s="1"/>
  <c r="Q50" i="7"/>
  <c r="J50" i="7"/>
  <c r="D50" i="7"/>
  <c r="J54" i="7" l="1"/>
  <c r="I73" i="6"/>
  <c r="I72" i="6"/>
  <c r="H69" i="6"/>
  <c r="N61" i="6"/>
  <c r="G61" i="6"/>
  <c r="J58" i="6"/>
  <c r="M57" i="6"/>
  <c r="O47" i="6"/>
  <c r="O46" i="6"/>
  <c r="O45" i="6"/>
  <c r="O44" i="6"/>
  <c r="O48" i="6" s="1"/>
  <c r="O41" i="6"/>
  <c r="O40" i="6"/>
  <c r="O39" i="6"/>
  <c r="O36" i="6"/>
  <c r="O35" i="6"/>
  <c r="O34" i="6"/>
  <c r="O33" i="6"/>
  <c r="O31" i="6"/>
  <c r="O32" i="6" s="1"/>
  <c r="O28" i="6"/>
  <c r="O26" i="6"/>
  <c r="O27" i="6" s="1"/>
  <c r="O25" i="6"/>
  <c r="O22" i="6"/>
  <c r="O21" i="6"/>
  <c r="O20" i="6"/>
  <c r="O18" i="6"/>
  <c r="O17" i="6"/>
  <c r="O16" i="6"/>
  <c r="O14" i="6"/>
  <c r="O13" i="6"/>
  <c r="O12" i="6"/>
  <c r="O10" i="6"/>
  <c r="O9" i="6"/>
  <c r="O7" i="6"/>
  <c r="O23" i="6" l="1"/>
  <c r="O15" i="6"/>
  <c r="O19" i="6"/>
  <c r="O11" i="6"/>
  <c r="O37" i="6"/>
  <c r="O38" i="6" s="1"/>
  <c r="O43" i="6"/>
  <c r="O49" i="6" s="1"/>
  <c r="O24" i="6" l="1"/>
  <c r="O50" i="6" s="1"/>
  <c r="U8" i="5"/>
  <c r="U8" i="6" s="1"/>
  <c r="U8" i="7" s="1"/>
  <c r="U8" i="8" s="1"/>
  <c r="N8" i="5"/>
  <c r="N8" i="6" s="1"/>
  <c r="N8" i="7" s="1"/>
  <c r="N8" i="8" s="1"/>
  <c r="H8" i="5"/>
  <c r="N8" i="10" l="1"/>
  <c r="N8" i="9"/>
  <c r="U8" i="10"/>
  <c r="U8" i="9"/>
  <c r="H8" i="6"/>
  <c r="V8" i="5"/>
  <c r="J54" i="6"/>
  <c r="J48" i="4"/>
  <c r="S48" i="4"/>
  <c r="F47" i="4"/>
  <c r="F48" i="4" s="1"/>
  <c r="I47" i="4"/>
  <c r="J47" i="4"/>
  <c r="L47" i="4"/>
  <c r="P47" i="4"/>
  <c r="P48" i="4" s="1"/>
  <c r="Q47" i="4"/>
  <c r="S47" i="4"/>
  <c r="D47" i="4"/>
  <c r="F42" i="4"/>
  <c r="I42" i="4"/>
  <c r="I48" i="4" s="1"/>
  <c r="J42" i="4"/>
  <c r="L42" i="4"/>
  <c r="L48" i="4" s="1"/>
  <c r="P42" i="4"/>
  <c r="Q42" i="4"/>
  <c r="Q48" i="4" s="1"/>
  <c r="S42" i="4"/>
  <c r="D42" i="4"/>
  <c r="D48" i="4" s="1"/>
  <c r="F36" i="4"/>
  <c r="F37" i="4" s="1"/>
  <c r="I36" i="4"/>
  <c r="J36" i="4"/>
  <c r="J37" i="4" s="1"/>
  <c r="L36" i="4"/>
  <c r="L37" i="4" s="1"/>
  <c r="P36" i="4"/>
  <c r="P37" i="4" s="1"/>
  <c r="Q36" i="4"/>
  <c r="Q37" i="4" s="1"/>
  <c r="S36" i="4"/>
  <c r="S37" i="4" s="1"/>
  <c r="D36" i="4"/>
  <c r="D37" i="4" s="1"/>
  <c r="F31" i="4"/>
  <c r="I31" i="4"/>
  <c r="J31" i="4"/>
  <c r="L31" i="4"/>
  <c r="P31" i="4"/>
  <c r="Q31" i="4"/>
  <c r="S31" i="4"/>
  <c r="D31" i="4"/>
  <c r="D26" i="4"/>
  <c r="D22" i="4"/>
  <c r="D23" i="4" s="1"/>
  <c r="D18" i="4"/>
  <c r="D14" i="4"/>
  <c r="D10" i="4"/>
  <c r="J49" i="5"/>
  <c r="S49" i="5"/>
  <c r="F48" i="5"/>
  <c r="I48" i="5"/>
  <c r="J48" i="5"/>
  <c r="L48" i="5"/>
  <c r="L49" i="5" s="1"/>
  <c r="P48" i="5"/>
  <c r="Q48" i="5"/>
  <c r="S48" i="5"/>
  <c r="F43" i="5"/>
  <c r="F49" i="5" s="1"/>
  <c r="I43" i="5"/>
  <c r="I49" i="5" s="1"/>
  <c r="J43" i="5"/>
  <c r="L43" i="5"/>
  <c r="P43" i="5"/>
  <c r="P49" i="5" s="1"/>
  <c r="Q43" i="5"/>
  <c r="Q49" i="5" s="1"/>
  <c r="S43" i="5"/>
  <c r="I38" i="5"/>
  <c r="Q38" i="5"/>
  <c r="F37" i="5"/>
  <c r="F38" i="5" s="1"/>
  <c r="I37" i="5"/>
  <c r="J37" i="5"/>
  <c r="J38" i="5" s="1"/>
  <c r="L37" i="5"/>
  <c r="L38" i="5" s="1"/>
  <c r="P37" i="5"/>
  <c r="P38" i="5" s="1"/>
  <c r="Q37" i="5"/>
  <c r="S37" i="5"/>
  <c r="S38" i="5" s="1"/>
  <c r="D37" i="5"/>
  <c r="F32" i="5"/>
  <c r="I32" i="5"/>
  <c r="J32" i="5"/>
  <c r="L32" i="5"/>
  <c r="P32" i="5"/>
  <c r="Q32" i="5"/>
  <c r="S32" i="5"/>
  <c r="D32" i="5"/>
  <c r="F27" i="5"/>
  <c r="I27" i="5"/>
  <c r="J27" i="5"/>
  <c r="L27" i="5"/>
  <c r="P27" i="5"/>
  <c r="Q27" i="5"/>
  <c r="S27" i="5"/>
  <c r="D27" i="5"/>
  <c r="F23" i="5"/>
  <c r="I23" i="5"/>
  <c r="I24" i="5" s="1"/>
  <c r="J23" i="5"/>
  <c r="L23" i="5"/>
  <c r="L24" i="5" s="1"/>
  <c r="L50" i="5" s="1"/>
  <c r="P23" i="5"/>
  <c r="Q23" i="5"/>
  <c r="S23" i="5"/>
  <c r="F19" i="5"/>
  <c r="I19" i="5"/>
  <c r="J19" i="5"/>
  <c r="L19" i="5"/>
  <c r="P19" i="5"/>
  <c r="P24" i="5" s="1"/>
  <c r="Q19" i="5"/>
  <c r="S19" i="5"/>
  <c r="F15" i="5"/>
  <c r="I15" i="5"/>
  <c r="J15" i="5"/>
  <c r="L15" i="5"/>
  <c r="P15" i="5"/>
  <c r="Q15" i="5"/>
  <c r="S15" i="5"/>
  <c r="F11" i="5"/>
  <c r="I11" i="5"/>
  <c r="J11" i="5"/>
  <c r="L11" i="5"/>
  <c r="P11" i="5"/>
  <c r="Q11" i="5"/>
  <c r="S11" i="5"/>
  <c r="S24" i="5" s="1"/>
  <c r="F26" i="4"/>
  <c r="I26" i="4"/>
  <c r="I37" i="4" s="1"/>
  <c r="J26" i="4"/>
  <c r="L26" i="4"/>
  <c r="P26" i="4"/>
  <c r="Q26" i="4"/>
  <c r="S26" i="4"/>
  <c r="F22" i="4"/>
  <c r="I22" i="4"/>
  <c r="I23" i="4" s="1"/>
  <c r="J22" i="4"/>
  <c r="J23" i="4" s="1"/>
  <c r="L22" i="4"/>
  <c r="P22" i="4"/>
  <c r="Q22" i="4"/>
  <c r="S22" i="4"/>
  <c r="S23" i="4" s="1"/>
  <c r="F18" i="4"/>
  <c r="I18" i="4"/>
  <c r="J18" i="4"/>
  <c r="L18" i="4"/>
  <c r="L23" i="4" s="1"/>
  <c r="P18" i="4"/>
  <c r="P23" i="4" s="1"/>
  <c r="Q18" i="4"/>
  <c r="Q23" i="4" s="1"/>
  <c r="S18" i="4"/>
  <c r="F14" i="4"/>
  <c r="I14" i="4"/>
  <c r="J14" i="4"/>
  <c r="L14" i="4"/>
  <c r="P14" i="4"/>
  <c r="Q14" i="4"/>
  <c r="S14" i="4"/>
  <c r="F10" i="4"/>
  <c r="I10" i="4"/>
  <c r="J10" i="4"/>
  <c r="L10" i="4"/>
  <c r="P10" i="4"/>
  <c r="Q10" i="4"/>
  <c r="S10" i="4"/>
  <c r="U28" i="4"/>
  <c r="U29" i="5" s="1"/>
  <c r="U29" i="6" s="1"/>
  <c r="U29" i="7" s="1"/>
  <c r="U29" i="8" s="1"/>
  <c r="U29" i="9" s="1"/>
  <c r="T28" i="4"/>
  <c r="R28" i="4"/>
  <c r="R29" i="5" s="1"/>
  <c r="R29" i="6" s="1"/>
  <c r="R29" i="7" s="1"/>
  <c r="R29" i="8" s="1"/>
  <c r="R29" i="9" s="1"/>
  <c r="N28" i="4"/>
  <c r="N29" i="5" s="1"/>
  <c r="N29" i="6" s="1"/>
  <c r="N29" i="7" s="1"/>
  <c r="N29" i="8" s="1"/>
  <c r="N29" i="9" s="1"/>
  <c r="M28" i="4"/>
  <c r="K28" i="4"/>
  <c r="K29" i="5" s="1"/>
  <c r="K29" i="6" s="1"/>
  <c r="K29" i="7" s="1"/>
  <c r="K29" i="8" s="1"/>
  <c r="K29" i="9" s="1"/>
  <c r="H50" i="4"/>
  <c r="H51" i="4"/>
  <c r="G28" i="4"/>
  <c r="P50" i="5" l="1"/>
  <c r="J49" i="4"/>
  <c r="F23" i="4"/>
  <c r="Q49" i="4"/>
  <c r="I49" i="4"/>
  <c r="P49" i="4"/>
  <c r="F49" i="4"/>
  <c r="I50" i="5"/>
  <c r="D49" i="4"/>
  <c r="L49" i="4"/>
  <c r="S49" i="4"/>
  <c r="F24" i="5"/>
  <c r="F50" i="5" s="1"/>
  <c r="S50" i="5"/>
  <c r="H8" i="7"/>
  <c r="V8" i="6"/>
  <c r="Q24" i="5"/>
  <c r="J24" i="5"/>
  <c r="T29" i="5"/>
  <c r="T29" i="6" s="1"/>
  <c r="T29" i="7" s="1"/>
  <c r="T29" i="8" s="1"/>
  <c r="T29" i="9" s="1"/>
  <c r="M29" i="5"/>
  <c r="M29" i="6" s="1"/>
  <c r="M29" i="7" s="1"/>
  <c r="M29" i="8" s="1"/>
  <c r="M29" i="9" s="1"/>
  <c r="G29" i="5"/>
  <c r="G29" i="6" s="1"/>
  <c r="G29" i="7" s="1"/>
  <c r="G29" i="8" s="1"/>
  <c r="G29" i="9" s="1"/>
  <c r="I73" i="5"/>
  <c r="I72" i="5"/>
  <c r="H69" i="5"/>
  <c r="N61" i="5"/>
  <c r="G61" i="5"/>
  <c r="J58" i="5"/>
  <c r="M57" i="5"/>
  <c r="E52" i="5"/>
  <c r="E51" i="5"/>
  <c r="D48" i="5"/>
  <c r="O47" i="5"/>
  <c r="O46" i="5"/>
  <c r="O45" i="5"/>
  <c r="O44" i="5"/>
  <c r="D43" i="5"/>
  <c r="O41" i="5"/>
  <c r="O40" i="5"/>
  <c r="O39" i="5"/>
  <c r="O36" i="5"/>
  <c r="O35" i="5"/>
  <c r="O34" i="5"/>
  <c r="O33" i="5"/>
  <c r="O31" i="5"/>
  <c r="O28" i="5"/>
  <c r="O26" i="5"/>
  <c r="O25" i="5"/>
  <c r="D23" i="5"/>
  <c r="O22" i="5"/>
  <c r="O21" i="5"/>
  <c r="O20" i="5"/>
  <c r="D19" i="5"/>
  <c r="O18" i="5"/>
  <c r="O17" i="5"/>
  <c r="O16" i="5"/>
  <c r="O19" i="5" s="1"/>
  <c r="D15" i="5"/>
  <c r="O14" i="5"/>
  <c r="O13" i="5"/>
  <c r="O12" i="5"/>
  <c r="D11" i="5"/>
  <c r="O10" i="5"/>
  <c r="O9" i="5"/>
  <c r="O7" i="5"/>
  <c r="Q50" i="5" l="1"/>
  <c r="H8" i="8"/>
  <c r="V8" i="7"/>
  <c r="E51" i="6"/>
  <c r="E52" i="6"/>
  <c r="O37" i="5"/>
  <c r="O11" i="5"/>
  <c r="O15" i="5"/>
  <c r="J50" i="5"/>
  <c r="O23" i="5"/>
  <c r="O43" i="5"/>
  <c r="D49" i="5"/>
  <c r="O27" i="5"/>
  <c r="O48" i="5"/>
  <c r="O49" i="5" s="1"/>
  <c r="O32" i="5"/>
  <c r="D38" i="5"/>
  <c r="D24" i="5"/>
  <c r="O38" i="5" l="1"/>
  <c r="H8" i="10"/>
  <c r="V8" i="10" s="1"/>
  <c r="H8" i="9"/>
  <c r="V8" i="9" s="1"/>
  <c r="V8" i="8"/>
  <c r="E51" i="7"/>
  <c r="E52" i="7"/>
  <c r="O24" i="5"/>
  <c r="O50" i="5"/>
  <c r="D50" i="5"/>
  <c r="I72" i="4"/>
  <c r="I71" i="4"/>
  <c r="H68" i="4"/>
  <c r="N60" i="4"/>
  <c r="G60" i="4"/>
  <c r="J57" i="4"/>
  <c r="M56" i="4"/>
  <c r="R51" i="4"/>
  <c r="E51" i="4"/>
  <c r="R50" i="4"/>
  <c r="E50" i="4"/>
  <c r="O46" i="4"/>
  <c r="O45" i="4"/>
  <c r="O44" i="4"/>
  <c r="O43" i="4"/>
  <c r="O47" i="4" s="1"/>
  <c r="O40" i="4"/>
  <c r="O39" i="4"/>
  <c r="O38" i="4"/>
  <c r="O42" i="4" s="1"/>
  <c r="O35" i="4"/>
  <c r="O34" i="4"/>
  <c r="O33" i="4"/>
  <c r="O32" i="4"/>
  <c r="O30" i="4"/>
  <c r="O31" i="4" s="1"/>
  <c r="O27" i="4"/>
  <c r="O25" i="4"/>
  <c r="O24" i="4"/>
  <c r="O26" i="4" s="1"/>
  <c r="O21" i="4"/>
  <c r="O20" i="4"/>
  <c r="O19" i="4"/>
  <c r="O17" i="4"/>
  <c r="O16" i="4"/>
  <c r="O15" i="4"/>
  <c r="O13" i="4"/>
  <c r="O12" i="4"/>
  <c r="O11" i="4"/>
  <c r="O9" i="4"/>
  <c r="O8" i="4"/>
  <c r="O7" i="4"/>
  <c r="O10" i="4" s="1"/>
  <c r="O36" i="4" l="1"/>
  <c r="O37" i="4" s="1"/>
  <c r="O22" i="4"/>
  <c r="O48" i="4"/>
  <c r="O14" i="4"/>
  <c r="O18" i="4"/>
  <c r="E52" i="8"/>
  <c r="E52" i="9" s="1"/>
  <c r="E51" i="8"/>
  <c r="E51" i="9" s="1"/>
  <c r="R52" i="5"/>
  <c r="R51" i="5"/>
  <c r="J54" i="5"/>
  <c r="H28" i="3"/>
  <c r="E28" i="3"/>
  <c r="E28" i="4" s="1"/>
  <c r="E29" i="5" s="1"/>
  <c r="E29" i="6" s="1"/>
  <c r="E29" i="7" s="1"/>
  <c r="E29" i="8" s="1"/>
  <c r="E29" i="9" s="1"/>
  <c r="O23" i="4" l="1"/>
  <c r="O49" i="4" s="1"/>
  <c r="V28" i="3"/>
  <c r="H28" i="4"/>
  <c r="R51" i="6"/>
  <c r="R52" i="6"/>
  <c r="H41" i="3"/>
  <c r="H41" i="4" s="1"/>
  <c r="H42" i="5" s="1"/>
  <c r="H42" i="6" s="1"/>
  <c r="H42" i="7" s="1"/>
  <c r="H42" i="8" s="1"/>
  <c r="H42" i="9" s="1"/>
  <c r="I72" i="3"/>
  <c r="I71" i="3"/>
  <c r="H68" i="3"/>
  <c r="N60" i="3"/>
  <c r="G60" i="3"/>
  <c r="J57" i="3"/>
  <c r="M56" i="3"/>
  <c r="U51" i="3"/>
  <c r="T51" i="3"/>
  <c r="T51" i="4" s="1"/>
  <c r="R51" i="3"/>
  <c r="N51" i="3"/>
  <c r="K51" i="3"/>
  <c r="K51" i="4" s="1"/>
  <c r="G51" i="3"/>
  <c r="G51" i="4" s="1"/>
  <c r="G52" i="5" s="1"/>
  <c r="E51" i="3"/>
  <c r="U50" i="3"/>
  <c r="T50" i="3"/>
  <c r="T50" i="4" s="1"/>
  <c r="R50" i="3"/>
  <c r="K50" i="3"/>
  <c r="K50" i="4" s="1"/>
  <c r="G50" i="3"/>
  <c r="G50" i="4" s="1"/>
  <c r="G51" i="5" s="1"/>
  <c r="E50" i="3"/>
  <c r="S47" i="3"/>
  <c r="Q47" i="3"/>
  <c r="P47" i="3"/>
  <c r="L47" i="3"/>
  <c r="J47" i="3"/>
  <c r="I47" i="3"/>
  <c r="F47" i="3"/>
  <c r="D47" i="3"/>
  <c r="O46" i="3"/>
  <c r="O45" i="3"/>
  <c r="O44" i="3"/>
  <c r="O43" i="3"/>
  <c r="S42" i="3"/>
  <c r="S48" i="3" s="1"/>
  <c r="Q42" i="3"/>
  <c r="Q48" i="3" s="1"/>
  <c r="P42" i="3"/>
  <c r="P48" i="3" s="1"/>
  <c r="L42" i="3"/>
  <c r="L48" i="3" s="1"/>
  <c r="J42" i="3"/>
  <c r="J48" i="3" s="1"/>
  <c r="I42" i="3"/>
  <c r="I48" i="3" s="1"/>
  <c r="F42" i="3"/>
  <c r="F48" i="3" s="1"/>
  <c r="D42" i="3"/>
  <c r="O40" i="3"/>
  <c r="O39" i="3"/>
  <c r="O38" i="3"/>
  <c r="S36" i="3"/>
  <c r="Q36" i="3"/>
  <c r="P36" i="3"/>
  <c r="L36" i="3"/>
  <c r="J36" i="3"/>
  <c r="I36" i="3"/>
  <c r="F36" i="3"/>
  <c r="D36" i="3"/>
  <c r="O35" i="3"/>
  <c r="O34" i="3"/>
  <c r="O33" i="3"/>
  <c r="O32" i="3"/>
  <c r="S31" i="3"/>
  <c r="Q31" i="3"/>
  <c r="P31" i="3"/>
  <c r="P37" i="3" s="1"/>
  <c r="L31" i="3"/>
  <c r="J31" i="3"/>
  <c r="I31" i="3"/>
  <c r="F31" i="3"/>
  <c r="D31" i="3"/>
  <c r="O30" i="3"/>
  <c r="O27" i="3"/>
  <c r="S26" i="3"/>
  <c r="Q26" i="3"/>
  <c r="P26" i="3"/>
  <c r="L26" i="3"/>
  <c r="J26" i="3"/>
  <c r="I26" i="3"/>
  <c r="F26" i="3"/>
  <c r="D26" i="3"/>
  <c r="O25" i="3"/>
  <c r="O24" i="3"/>
  <c r="S22" i="3"/>
  <c r="Q22" i="3"/>
  <c r="P22" i="3"/>
  <c r="L22" i="3"/>
  <c r="J22" i="3"/>
  <c r="I22" i="3"/>
  <c r="F22" i="3"/>
  <c r="D22" i="3"/>
  <c r="O21" i="3"/>
  <c r="O20" i="3"/>
  <c r="O19" i="3"/>
  <c r="S18" i="3"/>
  <c r="Q18" i="3"/>
  <c r="P18" i="3"/>
  <c r="L18" i="3"/>
  <c r="J18" i="3"/>
  <c r="I18" i="3"/>
  <c r="F18" i="3"/>
  <c r="D18" i="3"/>
  <c r="O17" i="3"/>
  <c r="O16" i="3"/>
  <c r="O15" i="3"/>
  <c r="S14" i="3"/>
  <c r="Q14" i="3"/>
  <c r="P14" i="3"/>
  <c r="L14" i="3"/>
  <c r="J14" i="3"/>
  <c r="I14" i="3"/>
  <c r="F14" i="3"/>
  <c r="D14" i="3"/>
  <c r="O13" i="3"/>
  <c r="O12" i="3"/>
  <c r="O11" i="3"/>
  <c r="S10" i="3"/>
  <c r="Q10" i="3"/>
  <c r="P10" i="3"/>
  <c r="L10" i="3"/>
  <c r="J10" i="3"/>
  <c r="I10" i="3"/>
  <c r="F10" i="3"/>
  <c r="D10" i="3"/>
  <c r="O9" i="3"/>
  <c r="O8" i="3"/>
  <c r="O7" i="3"/>
  <c r="G51" i="9" l="1"/>
  <c r="G51" i="8"/>
  <c r="G51" i="7"/>
  <c r="G51" i="6"/>
  <c r="H51" i="5"/>
  <c r="H51" i="6" s="1"/>
  <c r="H51" i="7" s="1"/>
  <c r="U50" i="4"/>
  <c r="U51" i="5"/>
  <c r="U51" i="6" s="1"/>
  <c r="N51" i="4"/>
  <c r="N52" i="5"/>
  <c r="H29" i="5"/>
  <c r="V28" i="4"/>
  <c r="G52" i="9"/>
  <c r="G52" i="8"/>
  <c r="G52" i="7"/>
  <c r="G52" i="6"/>
  <c r="H52" i="5"/>
  <c r="U51" i="4"/>
  <c r="U52" i="5"/>
  <c r="U52" i="6" s="1"/>
  <c r="R52" i="7"/>
  <c r="R52" i="8" s="1"/>
  <c r="R52" i="9" s="1"/>
  <c r="R51" i="7"/>
  <c r="R51" i="8" s="1"/>
  <c r="R51" i="9" s="1"/>
  <c r="K52" i="5"/>
  <c r="K51" i="5"/>
  <c r="T52" i="5"/>
  <c r="T51" i="5"/>
  <c r="J53" i="4"/>
  <c r="L37" i="3"/>
  <c r="I23" i="3"/>
  <c r="I37" i="3"/>
  <c r="S37" i="3"/>
  <c r="O47" i="3"/>
  <c r="L23" i="3"/>
  <c r="P23" i="3"/>
  <c r="F37" i="3"/>
  <c r="S23" i="3"/>
  <c r="F23" i="3"/>
  <c r="O18" i="3"/>
  <c r="D48" i="3"/>
  <c r="O42" i="3"/>
  <c r="O48" i="3" s="1"/>
  <c r="V51" i="3"/>
  <c r="O26" i="3"/>
  <c r="O36" i="3"/>
  <c r="Q37" i="3"/>
  <c r="Q23" i="3"/>
  <c r="J37" i="3"/>
  <c r="O22" i="3"/>
  <c r="O10" i="3"/>
  <c r="J23" i="3"/>
  <c r="O31" i="3"/>
  <c r="D37" i="3"/>
  <c r="O14" i="3"/>
  <c r="D23" i="3"/>
  <c r="L49" i="3"/>
  <c r="I49" i="3"/>
  <c r="P49" i="3"/>
  <c r="S49" i="3"/>
  <c r="M8" i="1"/>
  <c r="M8" i="3" s="1"/>
  <c r="M8" i="4" s="1"/>
  <c r="M9" i="5" s="1"/>
  <c r="M9" i="6" s="1"/>
  <c r="M9" i="7" s="1"/>
  <c r="M9" i="8" s="1"/>
  <c r="M9" i="1"/>
  <c r="M9" i="3" s="1"/>
  <c r="M9" i="4" s="1"/>
  <c r="M10" i="5" s="1"/>
  <c r="M10" i="6" s="1"/>
  <c r="M10" i="7" s="1"/>
  <c r="M10" i="8" s="1"/>
  <c r="M11" i="1"/>
  <c r="M11" i="3" s="1"/>
  <c r="M11" i="4" s="1"/>
  <c r="M12" i="5" s="1"/>
  <c r="M12" i="6" s="1"/>
  <c r="M12" i="7" s="1"/>
  <c r="M12" i="8" s="1"/>
  <c r="M12" i="1"/>
  <c r="M12" i="3" s="1"/>
  <c r="M12" i="4" s="1"/>
  <c r="M13" i="5" s="1"/>
  <c r="M13" i="6" s="1"/>
  <c r="M13" i="7" s="1"/>
  <c r="M13" i="8" s="1"/>
  <c r="M13" i="1"/>
  <c r="M13" i="3" s="1"/>
  <c r="M13" i="4" s="1"/>
  <c r="M15" i="1"/>
  <c r="M15" i="3" s="1"/>
  <c r="M15" i="4" s="1"/>
  <c r="M16" i="1"/>
  <c r="M16" i="3" s="1"/>
  <c r="M16" i="4" s="1"/>
  <c r="M17" i="5" s="1"/>
  <c r="M17" i="6" s="1"/>
  <c r="M17" i="7" s="1"/>
  <c r="M17" i="8" s="1"/>
  <c r="M17" i="1"/>
  <c r="M17" i="3" s="1"/>
  <c r="M17" i="4" s="1"/>
  <c r="M18" i="5" s="1"/>
  <c r="M18" i="6" s="1"/>
  <c r="M18" i="7" s="1"/>
  <c r="M18" i="8" s="1"/>
  <c r="M19" i="1"/>
  <c r="M19" i="3" s="1"/>
  <c r="M19" i="4" s="1"/>
  <c r="M20" i="1"/>
  <c r="M20" i="3" s="1"/>
  <c r="M20" i="4" s="1"/>
  <c r="M21" i="5" s="1"/>
  <c r="M21" i="6" s="1"/>
  <c r="M21" i="7" s="1"/>
  <c r="M21" i="8" s="1"/>
  <c r="M21" i="1"/>
  <c r="M21" i="3" s="1"/>
  <c r="M21" i="4" s="1"/>
  <c r="M22" i="5" s="1"/>
  <c r="M22" i="6" s="1"/>
  <c r="M22" i="7" s="1"/>
  <c r="M22" i="8" s="1"/>
  <c r="M24" i="1"/>
  <c r="M24" i="3" s="1"/>
  <c r="M24" i="4" s="1"/>
  <c r="M25" i="1"/>
  <c r="M25" i="3" s="1"/>
  <c r="M25" i="4" s="1"/>
  <c r="M26" i="5" s="1"/>
  <c r="M27" i="1"/>
  <c r="M27" i="3" s="1"/>
  <c r="M27" i="4" s="1"/>
  <c r="M28" i="5" s="1"/>
  <c r="M28" i="6" s="1"/>
  <c r="M28" i="7" s="1"/>
  <c r="M28" i="8" s="1"/>
  <c r="M28" i="9" s="1"/>
  <c r="M28" i="1"/>
  <c r="M29" i="3" s="1"/>
  <c r="M29" i="4" s="1"/>
  <c r="M30" i="5" s="1"/>
  <c r="M30" i="6" s="1"/>
  <c r="M30" i="7" s="1"/>
  <c r="M30" i="8" s="1"/>
  <c r="M30" i="9" s="1"/>
  <c r="M29" i="1"/>
  <c r="M30" i="3" s="1"/>
  <c r="M30" i="4" s="1"/>
  <c r="M31" i="1"/>
  <c r="M32" i="3" s="1"/>
  <c r="M32" i="4" s="1"/>
  <c r="M32" i="1"/>
  <c r="M33" i="3" s="1"/>
  <c r="M33" i="4" s="1"/>
  <c r="M34" i="5" s="1"/>
  <c r="M34" i="6" s="1"/>
  <c r="M34" i="7" s="1"/>
  <c r="M34" i="8" s="1"/>
  <c r="M34" i="9" s="1"/>
  <c r="M33" i="1"/>
  <c r="M34" i="3" s="1"/>
  <c r="M34" i="4" s="1"/>
  <c r="M35" i="5" s="1"/>
  <c r="M35" i="6" s="1"/>
  <c r="M35" i="7" s="1"/>
  <c r="M35" i="8" s="1"/>
  <c r="M35" i="9" s="1"/>
  <c r="M34" i="1"/>
  <c r="M35" i="3" s="1"/>
  <c r="M35" i="4" s="1"/>
  <c r="M36" i="5" s="1"/>
  <c r="M37" i="1"/>
  <c r="M38" i="3" s="1"/>
  <c r="M38" i="4" s="1"/>
  <c r="M38" i="1"/>
  <c r="M39" i="3" s="1"/>
  <c r="M39" i="4" s="1"/>
  <c r="M40" i="5" s="1"/>
  <c r="M40" i="6" s="1"/>
  <c r="M40" i="7" s="1"/>
  <c r="M40" i="8" s="1"/>
  <c r="M40" i="9" s="1"/>
  <c r="M39" i="1"/>
  <c r="M40" i="3" s="1"/>
  <c r="M40" i="4" s="1"/>
  <c r="M41" i="5" s="1"/>
  <c r="M41" i="6" s="1"/>
  <c r="M41" i="7" s="1"/>
  <c r="M41" i="8" s="1"/>
  <c r="M41" i="9" s="1"/>
  <c r="M40" i="1"/>
  <c r="M41" i="3" s="1"/>
  <c r="M41" i="4" s="1"/>
  <c r="M42" i="5" s="1"/>
  <c r="M42" i="6" s="1"/>
  <c r="M42" i="7" s="1"/>
  <c r="M42" i="8" s="1"/>
  <c r="M42" i="9" s="1"/>
  <c r="M42" i="1"/>
  <c r="M43" i="3" s="1"/>
  <c r="M43" i="4" s="1"/>
  <c r="M43" i="1"/>
  <c r="M44" i="3" s="1"/>
  <c r="M44" i="4" s="1"/>
  <c r="M45" i="5" s="1"/>
  <c r="M45" i="6" s="1"/>
  <c r="M45" i="7" s="1"/>
  <c r="M45" i="8" s="1"/>
  <c r="M45" i="9" s="1"/>
  <c r="M44" i="1"/>
  <c r="M45" i="3" s="1"/>
  <c r="M45" i="4" s="1"/>
  <c r="M46" i="5" s="1"/>
  <c r="M46" i="6" s="1"/>
  <c r="M46" i="7" s="1"/>
  <c r="M46" i="8" s="1"/>
  <c r="M46" i="9" s="1"/>
  <c r="M45" i="1"/>
  <c r="M46" i="3" s="1"/>
  <c r="M46" i="4" s="1"/>
  <c r="M47" i="5" s="1"/>
  <c r="M47" i="6" s="1"/>
  <c r="M47" i="7" s="1"/>
  <c r="M47" i="8" s="1"/>
  <c r="M47" i="9" s="1"/>
  <c r="K8" i="1"/>
  <c r="K8" i="3" s="1"/>
  <c r="K8" i="4" s="1"/>
  <c r="K9" i="5" s="1"/>
  <c r="K9" i="6" s="1"/>
  <c r="K9" i="7" s="1"/>
  <c r="K9" i="8" s="1"/>
  <c r="K9" i="1"/>
  <c r="K9" i="3" s="1"/>
  <c r="K9" i="4" s="1"/>
  <c r="K10" i="5" s="1"/>
  <c r="K10" i="6" s="1"/>
  <c r="K10" i="7" s="1"/>
  <c r="K10" i="8" s="1"/>
  <c r="K11" i="1"/>
  <c r="K11" i="3" s="1"/>
  <c r="K11" i="4" s="1"/>
  <c r="K12" i="5" s="1"/>
  <c r="K12" i="6" s="1"/>
  <c r="K12" i="7" s="1"/>
  <c r="K12" i="8" s="1"/>
  <c r="K12" i="1"/>
  <c r="K12" i="3" s="1"/>
  <c r="K12" i="4" s="1"/>
  <c r="K13" i="5" s="1"/>
  <c r="K13" i="6" s="1"/>
  <c r="K13" i="7" s="1"/>
  <c r="K13" i="8" s="1"/>
  <c r="K13" i="1"/>
  <c r="K13" i="3" s="1"/>
  <c r="K13" i="4" s="1"/>
  <c r="K15" i="1"/>
  <c r="K15" i="3" s="1"/>
  <c r="K15" i="4" s="1"/>
  <c r="K16" i="1"/>
  <c r="K16" i="3" s="1"/>
  <c r="K16" i="4" s="1"/>
  <c r="K17" i="5" s="1"/>
  <c r="K17" i="6" s="1"/>
  <c r="K17" i="7" s="1"/>
  <c r="K17" i="8" s="1"/>
  <c r="K17" i="1"/>
  <c r="K17" i="3" s="1"/>
  <c r="K17" i="4" s="1"/>
  <c r="K18" i="5" s="1"/>
  <c r="K18" i="6" s="1"/>
  <c r="K18" i="7" s="1"/>
  <c r="K18" i="8" s="1"/>
  <c r="K19" i="1"/>
  <c r="K19" i="3" s="1"/>
  <c r="K19" i="4" s="1"/>
  <c r="K20" i="1"/>
  <c r="K20" i="3" s="1"/>
  <c r="K20" i="4" s="1"/>
  <c r="K21" i="5" s="1"/>
  <c r="K21" i="6" s="1"/>
  <c r="K21" i="7" s="1"/>
  <c r="K21" i="8" s="1"/>
  <c r="K21" i="1"/>
  <c r="K21" i="3" s="1"/>
  <c r="K21" i="4" s="1"/>
  <c r="K22" i="5" s="1"/>
  <c r="K22" i="6" s="1"/>
  <c r="K22" i="7" s="1"/>
  <c r="K22" i="8" s="1"/>
  <c r="K24" i="1"/>
  <c r="K24" i="3" s="1"/>
  <c r="K24" i="4" s="1"/>
  <c r="K25" i="1"/>
  <c r="K25" i="3" s="1"/>
  <c r="K25" i="4" s="1"/>
  <c r="K26" i="5" s="1"/>
  <c r="K26" i="6" s="1"/>
  <c r="K26" i="7" s="1"/>
  <c r="K26" i="8" s="1"/>
  <c r="K26" i="9" s="1"/>
  <c r="K27" i="1"/>
  <c r="K27" i="3" s="1"/>
  <c r="K27" i="4" s="1"/>
  <c r="K28" i="5" s="1"/>
  <c r="K28" i="6" s="1"/>
  <c r="K28" i="7" s="1"/>
  <c r="K28" i="8" s="1"/>
  <c r="K28" i="9" s="1"/>
  <c r="K28" i="1"/>
  <c r="K29" i="3" s="1"/>
  <c r="K29" i="4" s="1"/>
  <c r="K30" i="5" s="1"/>
  <c r="K30" i="6" s="1"/>
  <c r="K30" i="7" s="1"/>
  <c r="K30" i="8" s="1"/>
  <c r="K30" i="9" s="1"/>
  <c r="K29" i="1"/>
  <c r="K30" i="3" s="1"/>
  <c r="K30" i="4" s="1"/>
  <c r="K31" i="1"/>
  <c r="K32" i="3" s="1"/>
  <c r="K32" i="4" s="1"/>
  <c r="K32" i="1"/>
  <c r="K33" i="3" s="1"/>
  <c r="K33" i="4" s="1"/>
  <c r="K34" i="5" s="1"/>
  <c r="K34" i="6" s="1"/>
  <c r="K34" i="7" s="1"/>
  <c r="K34" i="8" s="1"/>
  <c r="K34" i="9" s="1"/>
  <c r="K33" i="1"/>
  <c r="K34" i="3" s="1"/>
  <c r="K34" i="4" s="1"/>
  <c r="K35" i="5" s="1"/>
  <c r="K35" i="6" s="1"/>
  <c r="K35" i="7" s="1"/>
  <c r="K35" i="8" s="1"/>
  <c r="K35" i="9" s="1"/>
  <c r="K34" i="1"/>
  <c r="K35" i="3" s="1"/>
  <c r="K35" i="4" s="1"/>
  <c r="K36" i="5" s="1"/>
  <c r="K36" i="6" s="1"/>
  <c r="K36" i="7" s="1"/>
  <c r="K36" i="8" s="1"/>
  <c r="K36" i="9" s="1"/>
  <c r="K37" i="1"/>
  <c r="K38" i="3" s="1"/>
  <c r="K38" i="4" s="1"/>
  <c r="K38" i="1"/>
  <c r="K39" i="3" s="1"/>
  <c r="K39" i="4" s="1"/>
  <c r="K40" i="5" s="1"/>
  <c r="K40" i="6" s="1"/>
  <c r="K40" i="7" s="1"/>
  <c r="K40" i="8" s="1"/>
  <c r="K40" i="9" s="1"/>
  <c r="K39" i="1"/>
  <c r="K40" i="3" s="1"/>
  <c r="K40" i="4" s="1"/>
  <c r="K41" i="5" s="1"/>
  <c r="K41" i="6" s="1"/>
  <c r="K41" i="7" s="1"/>
  <c r="K41" i="8" s="1"/>
  <c r="K41" i="9" s="1"/>
  <c r="K40" i="1"/>
  <c r="K41" i="3" s="1"/>
  <c r="K41" i="4" s="1"/>
  <c r="K42" i="5" s="1"/>
  <c r="K42" i="6" s="1"/>
  <c r="K42" i="7" s="1"/>
  <c r="K42" i="8" s="1"/>
  <c r="K42" i="9" s="1"/>
  <c r="K42" i="1"/>
  <c r="K43" i="3" s="1"/>
  <c r="K43" i="4" s="1"/>
  <c r="K43" i="1"/>
  <c r="K44" i="3" s="1"/>
  <c r="K44" i="4" s="1"/>
  <c r="K45" i="5" s="1"/>
  <c r="K45" i="6" s="1"/>
  <c r="K45" i="7" s="1"/>
  <c r="K45" i="8" s="1"/>
  <c r="K45" i="9" s="1"/>
  <c r="K44" i="1"/>
  <c r="K45" i="3" s="1"/>
  <c r="K45" i="4" s="1"/>
  <c r="K46" i="5" s="1"/>
  <c r="K46" i="6" s="1"/>
  <c r="K46" i="7" s="1"/>
  <c r="K46" i="8" s="1"/>
  <c r="K46" i="9" s="1"/>
  <c r="K45" i="1"/>
  <c r="K46" i="3" s="1"/>
  <c r="K46" i="4" s="1"/>
  <c r="K47" i="5" s="1"/>
  <c r="K47" i="6" s="1"/>
  <c r="K47" i="7" s="1"/>
  <c r="K47" i="8" s="1"/>
  <c r="K47" i="9" s="1"/>
  <c r="G8" i="1"/>
  <c r="G7" i="3" s="1"/>
  <c r="G7" i="4" s="1"/>
  <c r="G9" i="1"/>
  <c r="G8" i="3" s="1"/>
  <c r="G8" i="4" s="1"/>
  <c r="G9" i="5" s="1"/>
  <c r="G9" i="6" s="1"/>
  <c r="G9" i="7" s="1"/>
  <c r="G9" i="8" s="1"/>
  <c r="G11" i="1"/>
  <c r="G10" i="3" s="1"/>
  <c r="G12" i="1"/>
  <c r="G11" i="3" s="1"/>
  <c r="G11" i="4" s="1"/>
  <c r="G12" i="5" s="1"/>
  <c r="G12" i="6" s="1"/>
  <c r="G12" i="7" s="1"/>
  <c r="G12" i="8" s="1"/>
  <c r="G13" i="1"/>
  <c r="G12" i="3" s="1"/>
  <c r="G12" i="4" s="1"/>
  <c r="G13" i="5" s="1"/>
  <c r="G13" i="6" s="1"/>
  <c r="G13" i="7" s="1"/>
  <c r="G13" i="8" s="1"/>
  <c r="G15" i="1"/>
  <c r="G14" i="3" s="1"/>
  <c r="G16" i="1"/>
  <c r="G15" i="3" s="1"/>
  <c r="G15" i="4" s="1"/>
  <c r="G17" i="1"/>
  <c r="G16" i="3" s="1"/>
  <c r="G16" i="4" s="1"/>
  <c r="G17" i="5" s="1"/>
  <c r="G17" i="6" s="1"/>
  <c r="G17" i="7" s="1"/>
  <c r="G17" i="8" s="1"/>
  <c r="G19" i="1"/>
  <c r="G18" i="3" s="1"/>
  <c r="G20" i="1"/>
  <c r="G19" i="3" s="1"/>
  <c r="G19" i="4" s="1"/>
  <c r="G21" i="1"/>
  <c r="G20" i="3" s="1"/>
  <c r="G20" i="4" s="1"/>
  <c r="G21" i="5" s="1"/>
  <c r="G21" i="6" s="1"/>
  <c r="G21" i="7" s="1"/>
  <c r="G21" i="8" s="1"/>
  <c r="G24" i="1"/>
  <c r="G23" i="3" s="1"/>
  <c r="G25" i="1"/>
  <c r="G24" i="3" s="1"/>
  <c r="G24" i="4" s="1"/>
  <c r="G27" i="1"/>
  <c r="G26" i="3" s="1"/>
  <c r="G28" i="1"/>
  <c r="G27" i="3" s="1"/>
  <c r="G27" i="4" s="1"/>
  <c r="G28" i="5" s="1"/>
  <c r="G28" i="6" s="1"/>
  <c r="G28" i="7" s="1"/>
  <c r="G28" i="8" s="1"/>
  <c r="G28" i="9" s="1"/>
  <c r="G29" i="1"/>
  <c r="G29" i="3" s="1"/>
  <c r="G29" i="4" s="1"/>
  <c r="G30" i="5" s="1"/>
  <c r="G30" i="6" s="1"/>
  <c r="G30" i="7" s="1"/>
  <c r="G30" i="8" s="1"/>
  <c r="G30" i="9" s="1"/>
  <c r="G31" i="1"/>
  <c r="G31" i="3" s="1"/>
  <c r="G32" i="1"/>
  <c r="G32" i="3" s="1"/>
  <c r="G32" i="4" s="1"/>
  <c r="G33" i="1"/>
  <c r="G33" i="3" s="1"/>
  <c r="G33" i="4" s="1"/>
  <c r="G34" i="5" s="1"/>
  <c r="G34" i="6" s="1"/>
  <c r="G34" i="7" s="1"/>
  <c r="G34" i="8" s="1"/>
  <c r="G34" i="9" s="1"/>
  <c r="G34" i="1"/>
  <c r="G34" i="3" s="1"/>
  <c r="G34" i="4" s="1"/>
  <c r="G35" i="5" s="1"/>
  <c r="G35" i="6" s="1"/>
  <c r="G35" i="7" s="1"/>
  <c r="G35" i="8" s="1"/>
  <c r="G35" i="9" s="1"/>
  <c r="G37" i="1"/>
  <c r="G37" i="3" s="1"/>
  <c r="G38" i="1"/>
  <c r="G38" i="3" s="1"/>
  <c r="G38" i="4" s="1"/>
  <c r="G39" i="1"/>
  <c r="G39" i="3" s="1"/>
  <c r="G39" i="4" s="1"/>
  <c r="G40" i="5" s="1"/>
  <c r="G40" i="6" s="1"/>
  <c r="G40" i="7" s="1"/>
  <c r="G40" i="8" s="1"/>
  <c r="G40" i="9" s="1"/>
  <c r="G40" i="1"/>
  <c r="G40" i="3" s="1"/>
  <c r="G40" i="4" s="1"/>
  <c r="G41" i="5" s="1"/>
  <c r="G41" i="6" s="1"/>
  <c r="G41" i="7" s="1"/>
  <c r="G41" i="8" s="1"/>
  <c r="G41" i="9" s="1"/>
  <c r="G42" i="1"/>
  <c r="G42" i="3" s="1"/>
  <c r="G43" i="1"/>
  <c r="G43" i="3" s="1"/>
  <c r="G43" i="4" s="1"/>
  <c r="G44" i="1"/>
  <c r="G44" i="3" s="1"/>
  <c r="G44" i="4" s="1"/>
  <c r="G45" i="5" s="1"/>
  <c r="G45" i="6" s="1"/>
  <c r="G45" i="7" s="1"/>
  <c r="G45" i="8" s="1"/>
  <c r="G45" i="9" s="1"/>
  <c r="G45" i="1"/>
  <c r="G45" i="3" s="1"/>
  <c r="G45" i="4" s="1"/>
  <c r="G46" i="5" s="1"/>
  <c r="G46" i="6" s="1"/>
  <c r="G46" i="7" s="1"/>
  <c r="G46" i="8" s="1"/>
  <c r="G46" i="9" s="1"/>
  <c r="E8" i="1"/>
  <c r="E8" i="3" s="1"/>
  <c r="E8" i="4" s="1"/>
  <c r="E9" i="5" s="1"/>
  <c r="E9" i="6" s="1"/>
  <c r="E9" i="7" s="1"/>
  <c r="E9" i="8" s="1"/>
  <c r="E9" i="1"/>
  <c r="E9" i="3" s="1"/>
  <c r="E9" i="4" s="1"/>
  <c r="E10" i="5" s="1"/>
  <c r="E10" i="6" s="1"/>
  <c r="E10" i="7" s="1"/>
  <c r="E10" i="8" s="1"/>
  <c r="E11" i="1"/>
  <c r="E11" i="3" s="1"/>
  <c r="E11" i="4" s="1"/>
  <c r="E12" i="5" s="1"/>
  <c r="E12" i="6" s="1"/>
  <c r="E12" i="7" s="1"/>
  <c r="E12" i="8" s="1"/>
  <c r="E12" i="1"/>
  <c r="E12" i="3" s="1"/>
  <c r="E12" i="4" s="1"/>
  <c r="E13" i="5" s="1"/>
  <c r="E13" i="6" s="1"/>
  <c r="E13" i="7" s="1"/>
  <c r="E13" i="8" s="1"/>
  <c r="E13" i="1"/>
  <c r="E13" i="3" s="1"/>
  <c r="E13" i="4" s="1"/>
  <c r="E15" i="1"/>
  <c r="E15" i="3" s="1"/>
  <c r="E15" i="4" s="1"/>
  <c r="E16" i="1"/>
  <c r="E16" i="3" s="1"/>
  <c r="E16" i="4" s="1"/>
  <c r="E17" i="5" s="1"/>
  <c r="E17" i="6" s="1"/>
  <c r="E17" i="7" s="1"/>
  <c r="E17" i="8" s="1"/>
  <c r="E17" i="1"/>
  <c r="E17" i="3" s="1"/>
  <c r="E17" i="4" s="1"/>
  <c r="E18" i="5" s="1"/>
  <c r="E18" i="6" s="1"/>
  <c r="E18" i="7" s="1"/>
  <c r="E18" i="8" s="1"/>
  <c r="E19" i="1"/>
  <c r="E19" i="3" s="1"/>
  <c r="E19" i="4" s="1"/>
  <c r="E20" i="1"/>
  <c r="E20" i="3" s="1"/>
  <c r="E20" i="4" s="1"/>
  <c r="E21" i="5" s="1"/>
  <c r="E21" i="6" s="1"/>
  <c r="E21" i="7" s="1"/>
  <c r="E21" i="8" s="1"/>
  <c r="E21" i="1"/>
  <c r="E21" i="3" s="1"/>
  <c r="E21" i="4" s="1"/>
  <c r="E22" i="5" s="1"/>
  <c r="E22" i="6" s="1"/>
  <c r="E22" i="7" s="1"/>
  <c r="E22" i="8" s="1"/>
  <c r="E24" i="1"/>
  <c r="E24" i="3" s="1"/>
  <c r="E24" i="4" s="1"/>
  <c r="E25" i="1"/>
  <c r="E25" i="3" s="1"/>
  <c r="E25" i="4" s="1"/>
  <c r="E26" i="5" s="1"/>
  <c r="E26" i="6" s="1"/>
  <c r="E26" i="7" s="1"/>
  <c r="E26" i="8" s="1"/>
  <c r="E26" i="9" s="1"/>
  <c r="E27" i="1"/>
  <c r="E27" i="3" s="1"/>
  <c r="E27" i="4" s="1"/>
  <c r="E28" i="5" s="1"/>
  <c r="E28" i="6" s="1"/>
  <c r="E28" i="7" s="1"/>
  <c r="E28" i="8" s="1"/>
  <c r="E28" i="9" s="1"/>
  <c r="E28" i="1"/>
  <c r="E29" i="3" s="1"/>
  <c r="E29" i="4" s="1"/>
  <c r="E30" i="5" s="1"/>
  <c r="E30" i="6" s="1"/>
  <c r="E30" i="7" s="1"/>
  <c r="E30" i="8" s="1"/>
  <c r="E30" i="9" s="1"/>
  <c r="E29" i="1"/>
  <c r="E30" i="3" s="1"/>
  <c r="E30" i="4" s="1"/>
  <c r="E31" i="1"/>
  <c r="E32" i="3" s="1"/>
  <c r="E32" i="4" s="1"/>
  <c r="E32" i="1"/>
  <c r="E33" i="3" s="1"/>
  <c r="E33" i="4" s="1"/>
  <c r="E34" i="5" s="1"/>
  <c r="E34" i="6" s="1"/>
  <c r="E34" i="7" s="1"/>
  <c r="E34" i="8" s="1"/>
  <c r="E34" i="9" s="1"/>
  <c r="E33" i="1"/>
  <c r="E34" i="3" s="1"/>
  <c r="E34" i="4" s="1"/>
  <c r="E35" i="5" s="1"/>
  <c r="E35" i="6" s="1"/>
  <c r="E35" i="7" s="1"/>
  <c r="E35" i="8" s="1"/>
  <c r="E35" i="9" s="1"/>
  <c r="E34" i="1"/>
  <c r="E35" i="3" s="1"/>
  <c r="E35" i="4" s="1"/>
  <c r="E36" i="5" s="1"/>
  <c r="E36" i="6" s="1"/>
  <c r="E36" i="7" s="1"/>
  <c r="E36" i="8" s="1"/>
  <c r="E36" i="9" s="1"/>
  <c r="E37" i="1"/>
  <c r="E38" i="3" s="1"/>
  <c r="E38" i="4" s="1"/>
  <c r="E38" i="1"/>
  <c r="E39" i="3" s="1"/>
  <c r="E39" i="4" s="1"/>
  <c r="E40" i="5" s="1"/>
  <c r="E40" i="6" s="1"/>
  <c r="E40" i="7" s="1"/>
  <c r="E40" i="8" s="1"/>
  <c r="E40" i="9" s="1"/>
  <c r="E39" i="1"/>
  <c r="E40" i="3" s="1"/>
  <c r="E40" i="4" s="1"/>
  <c r="E41" i="5" s="1"/>
  <c r="E41" i="6" s="1"/>
  <c r="E41" i="7" s="1"/>
  <c r="E41" i="8" s="1"/>
  <c r="E41" i="9" s="1"/>
  <c r="E40" i="1"/>
  <c r="E41" i="3" s="1"/>
  <c r="E41" i="4" s="1"/>
  <c r="E42" i="5" s="1"/>
  <c r="E42" i="6" s="1"/>
  <c r="E42" i="7" s="1"/>
  <c r="E42" i="8" s="1"/>
  <c r="E42" i="9" s="1"/>
  <c r="E42" i="1"/>
  <c r="E43" i="3" s="1"/>
  <c r="E43" i="4" s="1"/>
  <c r="E43" i="1"/>
  <c r="E44" i="3" s="1"/>
  <c r="E44" i="4" s="1"/>
  <c r="E45" i="5" s="1"/>
  <c r="E45" i="6" s="1"/>
  <c r="E45" i="7" s="1"/>
  <c r="E45" i="8" s="1"/>
  <c r="E45" i="9" s="1"/>
  <c r="E44" i="1"/>
  <c r="E45" i="3" s="1"/>
  <c r="E45" i="4" s="1"/>
  <c r="E46" i="5" s="1"/>
  <c r="E46" i="6" s="1"/>
  <c r="E46" i="7" s="1"/>
  <c r="E46" i="8" s="1"/>
  <c r="E46" i="9" s="1"/>
  <c r="E45" i="1"/>
  <c r="E46" i="3" s="1"/>
  <c r="E46" i="4" s="1"/>
  <c r="E47" i="5" s="1"/>
  <c r="E47" i="6" s="1"/>
  <c r="E47" i="7" s="1"/>
  <c r="E47" i="8" s="1"/>
  <c r="E47" i="9" s="1"/>
  <c r="H34" i="2"/>
  <c r="H34" i="1" s="1"/>
  <c r="H35" i="3" s="1"/>
  <c r="H35" i="4" s="1"/>
  <c r="H36" i="5" s="1"/>
  <c r="H36" i="6" s="1"/>
  <c r="H36" i="7" s="1"/>
  <c r="H36" i="8" s="1"/>
  <c r="H36" i="9" s="1"/>
  <c r="H7" i="2"/>
  <c r="H7" i="1" s="1"/>
  <c r="H7" i="3" s="1"/>
  <c r="H7" i="4" s="1"/>
  <c r="H7" i="5" s="1"/>
  <c r="H7" i="6" s="1"/>
  <c r="H7" i="7" s="1"/>
  <c r="H7" i="8" s="1"/>
  <c r="D46" i="1"/>
  <c r="E46" i="1" s="1"/>
  <c r="E47" i="3" s="1"/>
  <c r="D30" i="1"/>
  <c r="E30" i="1" s="1"/>
  <c r="E31" i="3" s="1"/>
  <c r="F46" i="1"/>
  <c r="G46" i="1" s="1"/>
  <c r="G46" i="3" s="1"/>
  <c r="G46" i="4" s="1"/>
  <c r="G47" i="5" s="1"/>
  <c r="G47" i="6" s="1"/>
  <c r="G47" i="7" s="1"/>
  <c r="G47" i="8" s="1"/>
  <c r="G47" i="9" s="1"/>
  <c r="I46" i="1"/>
  <c r="J46" i="1"/>
  <c r="K46" i="1" s="1"/>
  <c r="K47" i="3" s="1"/>
  <c r="L46" i="1"/>
  <c r="M46" i="1" s="1"/>
  <c r="M47" i="3" s="1"/>
  <c r="P46" i="1"/>
  <c r="Q46" i="1"/>
  <c r="S46" i="1"/>
  <c r="F41" i="1"/>
  <c r="F47" i="1" s="1"/>
  <c r="I41" i="1"/>
  <c r="I47" i="1" s="1"/>
  <c r="J41" i="1"/>
  <c r="K41" i="1" s="1"/>
  <c r="K42" i="3" s="1"/>
  <c r="L41" i="1"/>
  <c r="L47" i="1" s="1"/>
  <c r="P41" i="1"/>
  <c r="P47" i="1" s="1"/>
  <c r="Q41" i="1"/>
  <c r="Q47" i="1" s="1"/>
  <c r="S41" i="1"/>
  <c r="S47" i="1" s="1"/>
  <c r="F35" i="1"/>
  <c r="G35" i="1" s="1"/>
  <c r="G35" i="3" s="1"/>
  <c r="G35" i="4" s="1"/>
  <c r="G36" i="5" s="1"/>
  <c r="I35" i="1"/>
  <c r="J35" i="1"/>
  <c r="K35" i="1" s="1"/>
  <c r="K36" i="3" s="1"/>
  <c r="L35" i="1"/>
  <c r="L36" i="1" s="1"/>
  <c r="M36" i="1" s="1"/>
  <c r="P35" i="1"/>
  <c r="Q35" i="1"/>
  <c r="Q36" i="1" s="1"/>
  <c r="S35" i="1"/>
  <c r="S36" i="1" s="1"/>
  <c r="F30" i="1"/>
  <c r="G30" i="1" s="1"/>
  <c r="G30" i="3" s="1"/>
  <c r="G30" i="4" s="1"/>
  <c r="I30" i="1"/>
  <c r="I36" i="1" s="1"/>
  <c r="J30" i="1"/>
  <c r="K30" i="1" s="1"/>
  <c r="K31" i="3" s="1"/>
  <c r="L30" i="1"/>
  <c r="M30" i="1" s="1"/>
  <c r="M31" i="3" s="1"/>
  <c r="P30" i="1"/>
  <c r="P36" i="1" s="1"/>
  <c r="Q30" i="1"/>
  <c r="S30" i="1"/>
  <c r="F26" i="1"/>
  <c r="G26" i="1" s="1"/>
  <c r="G25" i="3" s="1"/>
  <c r="G25" i="4" s="1"/>
  <c r="G26" i="5" s="1"/>
  <c r="I26" i="1"/>
  <c r="J26" i="1"/>
  <c r="K26" i="1" s="1"/>
  <c r="K26" i="3" s="1"/>
  <c r="L26" i="1"/>
  <c r="M26" i="1" s="1"/>
  <c r="M26" i="3" s="1"/>
  <c r="P26" i="1"/>
  <c r="Q26" i="1"/>
  <c r="S26" i="1"/>
  <c r="F22" i="1"/>
  <c r="G22" i="1" s="1"/>
  <c r="G21" i="3" s="1"/>
  <c r="G21" i="4" s="1"/>
  <c r="G22" i="5" s="1"/>
  <c r="G22" i="6" s="1"/>
  <c r="G22" i="7" s="1"/>
  <c r="G22" i="8" s="1"/>
  <c r="I22" i="1"/>
  <c r="J22" i="1"/>
  <c r="K22" i="1" s="1"/>
  <c r="K22" i="3" s="1"/>
  <c r="L22" i="1"/>
  <c r="M22" i="1" s="1"/>
  <c r="M22" i="3" s="1"/>
  <c r="P22" i="1"/>
  <c r="Q22" i="1"/>
  <c r="S22" i="1"/>
  <c r="S23" i="1" s="1"/>
  <c r="F18" i="1"/>
  <c r="G18" i="1" s="1"/>
  <c r="G17" i="3" s="1"/>
  <c r="G17" i="4" s="1"/>
  <c r="G18" i="5" s="1"/>
  <c r="G18" i="6" s="1"/>
  <c r="G18" i="7" s="1"/>
  <c r="G18" i="8" s="1"/>
  <c r="I18" i="1"/>
  <c r="I23" i="1" s="1"/>
  <c r="J18" i="1"/>
  <c r="J23" i="1" s="1"/>
  <c r="K23" i="1" s="1"/>
  <c r="L18" i="1"/>
  <c r="M18" i="1" s="1"/>
  <c r="M18" i="3" s="1"/>
  <c r="P18" i="1"/>
  <c r="P23" i="1" s="1"/>
  <c r="Q18" i="1"/>
  <c r="Q23" i="1" s="1"/>
  <c r="S18" i="1"/>
  <c r="F14" i="1"/>
  <c r="G14" i="1" s="1"/>
  <c r="G13" i="3" s="1"/>
  <c r="G13" i="4" s="1"/>
  <c r="I14" i="1"/>
  <c r="J14" i="1"/>
  <c r="K14" i="1" s="1"/>
  <c r="K14" i="3" s="1"/>
  <c r="L14" i="1"/>
  <c r="M14" i="1" s="1"/>
  <c r="M14" i="3" s="1"/>
  <c r="P14" i="1"/>
  <c r="Q14" i="1"/>
  <c r="S14" i="1"/>
  <c r="F10" i="1"/>
  <c r="G10" i="1" s="1"/>
  <c r="G9" i="3" s="1"/>
  <c r="G9" i="4" s="1"/>
  <c r="G10" i="5" s="1"/>
  <c r="G10" i="6" s="1"/>
  <c r="G10" i="7" s="1"/>
  <c r="G10" i="8" s="1"/>
  <c r="I10" i="1"/>
  <c r="J10" i="1"/>
  <c r="K10" i="1" s="1"/>
  <c r="K10" i="3" s="1"/>
  <c r="L10" i="1"/>
  <c r="M10" i="1" s="1"/>
  <c r="M10" i="3" s="1"/>
  <c r="P10" i="1"/>
  <c r="Q10" i="1"/>
  <c r="S10" i="1"/>
  <c r="N50" i="1"/>
  <c r="G10" i="10" l="1"/>
  <c r="G10" i="9"/>
  <c r="G26" i="6"/>
  <c r="G26" i="7" s="1"/>
  <c r="G26" i="8" s="1"/>
  <c r="G26" i="9" s="1"/>
  <c r="Q48" i="1"/>
  <c r="I48" i="1"/>
  <c r="G22" i="10"/>
  <c r="G22" i="9"/>
  <c r="P48" i="1"/>
  <c r="G47" i="1"/>
  <c r="G47" i="3" s="1"/>
  <c r="G18" i="10"/>
  <c r="G18" i="9"/>
  <c r="G36" i="6"/>
  <c r="G36" i="7" s="1"/>
  <c r="G36" i="8" s="1"/>
  <c r="G36" i="9" s="1"/>
  <c r="M47" i="1"/>
  <c r="M48" i="3" s="1"/>
  <c r="G14" i="4"/>
  <c r="G14" i="5"/>
  <c r="G31" i="4"/>
  <c r="G31" i="5"/>
  <c r="S48" i="1"/>
  <c r="F23" i="1"/>
  <c r="G23" i="1" s="1"/>
  <c r="F36" i="1"/>
  <c r="G36" i="1" s="1"/>
  <c r="J47" i="1"/>
  <c r="E26" i="4"/>
  <c r="E27" i="5" s="1"/>
  <c r="E27" i="6" s="1"/>
  <c r="E27" i="7" s="1"/>
  <c r="E27" i="8" s="1"/>
  <c r="E27" i="9" s="1"/>
  <c r="E25" i="5"/>
  <c r="E25" i="6" s="1"/>
  <c r="E25" i="7" s="1"/>
  <c r="E25" i="8" s="1"/>
  <c r="E25" i="9" s="1"/>
  <c r="E21" i="10"/>
  <c r="E21" i="9"/>
  <c r="E17" i="10"/>
  <c r="E17" i="9"/>
  <c r="E13" i="10"/>
  <c r="E13" i="9"/>
  <c r="E9" i="10"/>
  <c r="E9" i="9"/>
  <c r="G41" i="1"/>
  <c r="G41" i="3" s="1"/>
  <c r="G41" i="4" s="1"/>
  <c r="G42" i="5" s="1"/>
  <c r="G42" i="6" s="1"/>
  <c r="G42" i="7" s="1"/>
  <c r="G42" i="8" s="1"/>
  <c r="G42" i="9" s="1"/>
  <c r="G26" i="4"/>
  <c r="G25" i="5"/>
  <c r="G25" i="6" s="1"/>
  <c r="G25" i="7" s="1"/>
  <c r="G25" i="8" s="1"/>
  <c r="G25" i="9" s="1"/>
  <c r="G21" i="10"/>
  <c r="G21" i="9"/>
  <c r="G17" i="10"/>
  <c r="G17" i="9"/>
  <c r="G13" i="10"/>
  <c r="G13" i="9"/>
  <c r="G9" i="10"/>
  <c r="G9" i="9"/>
  <c r="K47" i="4"/>
  <c r="K48" i="5" s="1"/>
  <c r="K48" i="6" s="1"/>
  <c r="K48" i="7" s="1"/>
  <c r="K48" i="8" s="1"/>
  <c r="K48" i="9" s="1"/>
  <c r="K44" i="5"/>
  <c r="K44" i="6" s="1"/>
  <c r="K44" i="7" s="1"/>
  <c r="K44" i="8" s="1"/>
  <c r="K44" i="9" s="1"/>
  <c r="K18" i="1"/>
  <c r="K18" i="3" s="1"/>
  <c r="M35" i="1"/>
  <c r="M36" i="3" s="1"/>
  <c r="M36" i="4"/>
  <c r="M33" i="5"/>
  <c r="M33" i="6" s="1"/>
  <c r="M33" i="7" s="1"/>
  <c r="M33" i="8" s="1"/>
  <c r="M33" i="9" s="1"/>
  <c r="M22" i="4"/>
  <c r="M20" i="5"/>
  <c r="M18" i="4"/>
  <c r="M16" i="5"/>
  <c r="M12" i="10"/>
  <c r="M12" i="9"/>
  <c r="G22" i="3"/>
  <c r="U52" i="9"/>
  <c r="U52" i="8"/>
  <c r="U52" i="7"/>
  <c r="N52" i="9"/>
  <c r="N52" i="8"/>
  <c r="N52" i="7"/>
  <c r="N52" i="6"/>
  <c r="H51" i="8"/>
  <c r="H51" i="9"/>
  <c r="L23" i="1"/>
  <c r="M23" i="1" s="1"/>
  <c r="M23" i="3" s="1"/>
  <c r="E33" i="5"/>
  <c r="E33" i="6" s="1"/>
  <c r="E33" i="7" s="1"/>
  <c r="E33" i="8" s="1"/>
  <c r="E33" i="9" s="1"/>
  <c r="E36" i="4"/>
  <c r="E20" i="5"/>
  <c r="E20" i="6" s="1"/>
  <c r="E20" i="7" s="1"/>
  <c r="E20" i="8" s="1"/>
  <c r="E22" i="4"/>
  <c r="E18" i="4"/>
  <c r="E19" i="5" s="1"/>
  <c r="E19" i="6" s="1"/>
  <c r="E19" i="7" s="1"/>
  <c r="E19" i="8" s="1"/>
  <c r="E16" i="5"/>
  <c r="E16" i="6" s="1"/>
  <c r="E16" i="7" s="1"/>
  <c r="E16" i="8" s="1"/>
  <c r="E12" i="10"/>
  <c r="E12" i="9"/>
  <c r="G36" i="4"/>
  <c r="G37" i="4" s="1"/>
  <c r="G33" i="5"/>
  <c r="G33" i="6" s="1"/>
  <c r="G33" i="7" s="1"/>
  <c r="G33" i="8" s="1"/>
  <c r="G33" i="9" s="1"/>
  <c r="G22" i="4"/>
  <c r="G23" i="4" s="1"/>
  <c r="G20" i="5"/>
  <c r="G18" i="4"/>
  <c r="G16" i="5"/>
  <c r="G12" i="10"/>
  <c r="G12" i="9"/>
  <c r="G10" i="4"/>
  <c r="G7" i="5"/>
  <c r="K42" i="4"/>
  <c r="K39" i="5"/>
  <c r="K39" i="6" s="1"/>
  <c r="K39" i="7" s="1"/>
  <c r="K39" i="8" s="1"/>
  <c r="K39" i="9" s="1"/>
  <c r="K31" i="4"/>
  <c r="K32" i="5" s="1"/>
  <c r="K32" i="6" s="1"/>
  <c r="K32" i="7" s="1"/>
  <c r="K32" i="8" s="1"/>
  <c r="K32" i="9" s="1"/>
  <c r="K31" i="5"/>
  <c r="K31" i="6" s="1"/>
  <c r="K31" i="7" s="1"/>
  <c r="K31" i="8" s="1"/>
  <c r="K31" i="9" s="1"/>
  <c r="K22" i="10"/>
  <c r="K22" i="9"/>
  <c r="K18" i="10"/>
  <c r="K18" i="9"/>
  <c r="K14" i="5"/>
  <c r="K14" i="6" s="1"/>
  <c r="K14" i="7" s="1"/>
  <c r="K14" i="8" s="1"/>
  <c r="K14" i="4"/>
  <c r="K15" i="5" s="1"/>
  <c r="K15" i="6" s="1"/>
  <c r="K15" i="7" s="1"/>
  <c r="K15" i="8" s="1"/>
  <c r="K10" i="10"/>
  <c r="K10" i="9"/>
  <c r="M47" i="4"/>
  <c r="M44" i="5"/>
  <c r="M36" i="6"/>
  <c r="M36" i="7" s="1"/>
  <c r="M36" i="8" s="1"/>
  <c r="M36" i="9" s="1"/>
  <c r="M37" i="5"/>
  <c r="G36" i="3"/>
  <c r="V52" i="5"/>
  <c r="H52" i="6"/>
  <c r="V51" i="4"/>
  <c r="J36" i="1"/>
  <c r="K36" i="1" s="1"/>
  <c r="E47" i="4"/>
  <c r="E48" i="5" s="1"/>
  <c r="E48" i="6" s="1"/>
  <c r="E48" i="7" s="1"/>
  <c r="E48" i="8" s="1"/>
  <c r="E48" i="9" s="1"/>
  <c r="E44" i="5"/>
  <c r="E44" i="6" s="1"/>
  <c r="E44" i="7" s="1"/>
  <c r="E44" i="8" s="1"/>
  <c r="E44" i="9" s="1"/>
  <c r="G47" i="4"/>
  <c r="G44" i="5"/>
  <c r="K25" i="5"/>
  <c r="K25" i="6" s="1"/>
  <c r="K25" i="7" s="1"/>
  <c r="K25" i="8" s="1"/>
  <c r="K25" i="9" s="1"/>
  <c r="K26" i="4"/>
  <c r="K27" i="5" s="1"/>
  <c r="K27" i="6" s="1"/>
  <c r="K27" i="7" s="1"/>
  <c r="K27" i="8" s="1"/>
  <c r="K27" i="9" s="1"/>
  <c r="K21" i="10"/>
  <c r="K21" i="9"/>
  <c r="K17" i="10"/>
  <c r="K17" i="9"/>
  <c r="K13" i="10"/>
  <c r="K13" i="9"/>
  <c r="K9" i="10"/>
  <c r="K9" i="9"/>
  <c r="M41" i="1"/>
  <c r="M42" i="3" s="1"/>
  <c r="M42" i="4"/>
  <c r="M48" i="4" s="1"/>
  <c r="M39" i="5"/>
  <c r="M31" i="4"/>
  <c r="M31" i="5"/>
  <c r="M26" i="6"/>
  <c r="M26" i="7" s="1"/>
  <c r="M26" i="8" s="1"/>
  <c r="M26" i="9" s="1"/>
  <c r="M22" i="10"/>
  <c r="M22" i="9"/>
  <c r="M18" i="10"/>
  <c r="M18" i="9"/>
  <c r="M14" i="4"/>
  <c r="M14" i="5"/>
  <c r="M10" i="10"/>
  <c r="M10" i="9"/>
  <c r="U51" i="9"/>
  <c r="U51" i="8"/>
  <c r="U51" i="7"/>
  <c r="E39" i="5"/>
  <c r="E39" i="6" s="1"/>
  <c r="E39" i="7" s="1"/>
  <c r="E39" i="8" s="1"/>
  <c r="E39" i="9" s="1"/>
  <c r="E42" i="4"/>
  <c r="E31" i="5"/>
  <c r="E31" i="6" s="1"/>
  <c r="E31" i="7" s="1"/>
  <c r="E31" i="8" s="1"/>
  <c r="E31" i="9" s="1"/>
  <c r="E31" i="4"/>
  <c r="E32" i="5" s="1"/>
  <c r="E32" i="6" s="1"/>
  <c r="E32" i="7" s="1"/>
  <c r="E32" i="8" s="1"/>
  <c r="E32" i="9" s="1"/>
  <c r="E22" i="10"/>
  <c r="E22" i="9"/>
  <c r="E18" i="10"/>
  <c r="E18" i="9"/>
  <c r="E14" i="5"/>
  <c r="E14" i="6" s="1"/>
  <c r="E14" i="7" s="1"/>
  <c r="E14" i="8" s="1"/>
  <c r="E14" i="4"/>
  <c r="E15" i="5" s="1"/>
  <c r="E15" i="6" s="1"/>
  <c r="E15" i="7" s="1"/>
  <c r="E15" i="8" s="1"/>
  <c r="E10" i="10"/>
  <c r="E10" i="9"/>
  <c r="G42" i="4"/>
  <c r="G48" i="4" s="1"/>
  <c r="G49" i="4" s="1"/>
  <c r="G39" i="5"/>
  <c r="K33" i="5"/>
  <c r="K33" i="6" s="1"/>
  <c r="K33" i="7" s="1"/>
  <c r="K33" i="8" s="1"/>
  <c r="K33" i="9" s="1"/>
  <c r="K36" i="4"/>
  <c r="K20" i="5"/>
  <c r="K20" i="6" s="1"/>
  <c r="K20" i="7" s="1"/>
  <c r="K20" i="8" s="1"/>
  <c r="K22" i="4"/>
  <c r="K16" i="5"/>
  <c r="K16" i="6" s="1"/>
  <c r="K16" i="7" s="1"/>
  <c r="K16" i="8" s="1"/>
  <c r="K18" i="4"/>
  <c r="K19" i="5" s="1"/>
  <c r="K19" i="6" s="1"/>
  <c r="K19" i="7" s="1"/>
  <c r="K19" i="8" s="1"/>
  <c r="K12" i="10"/>
  <c r="K12" i="9"/>
  <c r="M26" i="4"/>
  <c r="M25" i="5"/>
  <c r="M25" i="6" s="1"/>
  <c r="M25" i="7" s="1"/>
  <c r="M25" i="8" s="1"/>
  <c r="M25" i="9" s="1"/>
  <c r="M21" i="10"/>
  <c r="M21" i="9"/>
  <c r="M17" i="10"/>
  <c r="M17" i="9"/>
  <c r="M13" i="10"/>
  <c r="M13" i="9"/>
  <c r="M9" i="10"/>
  <c r="M9" i="9"/>
  <c r="M37" i="3"/>
  <c r="H29" i="6"/>
  <c r="V29" i="5"/>
  <c r="H7" i="9"/>
  <c r="H7" i="10"/>
  <c r="T52" i="6"/>
  <c r="T52" i="7"/>
  <c r="T51" i="6"/>
  <c r="T51" i="7"/>
  <c r="K51" i="6"/>
  <c r="K51" i="7" s="1"/>
  <c r="K51" i="8" s="1"/>
  <c r="K51" i="9" s="1"/>
  <c r="K52" i="6"/>
  <c r="K52" i="7" s="1"/>
  <c r="K52" i="8" s="1"/>
  <c r="K52" i="9" s="1"/>
  <c r="F49" i="3"/>
  <c r="J49" i="3"/>
  <c r="O37" i="3"/>
  <c r="Q49" i="3"/>
  <c r="K37" i="3"/>
  <c r="O23" i="3"/>
  <c r="K23" i="3"/>
  <c r="D49" i="3"/>
  <c r="I72" i="2"/>
  <c r="I71" i="2"/>
  <c r="H68" i="2"/>
  <c r="N60" i="2"/>
  <c r="G60" i="2"/>
  <c r="J57" i="2"/>
  <c r="L56" i="2"/>
  <c r="R51" i="2"/>
  <c r="K51" i="2"/>
  <c r="E51" i="2"/>
  <c r="U49" i="2"/>
  <c r="T49" i="2"/>
  <c r="R49" i="2"/>
  <c r="N49" i="2"/>
  <c r="M49" i="2"/>
  <c r="K49" i="2"/>
  <c r="H49" i="2"/>
  <c r="G49" i="2"/>
  <c r="E49" i="2"/>
  <c r="U48" i="2"/>
  <c r="T48" i="2"/>
  <c r="R48" i="2"/>
  <c r="N48" i="2"/>
  <c r="M48" i="2"/>
  <c r="K48" i="2"/>
  <c r="H48" i="2"/>
  <c r="G48" i="2"/>
  <c r="E48" i="2"/>
  <c r="S45" i="2"/>
  <c r="T45" i="2" s="1"/>
  <c r="Q45" i="2"/>
  <c r="R45" i="2" s="1"/>
  <c r="P45" i="2"/>
  <c r="L45" i="2"/>
  <c r="M45" i="2" s="1"/>
  <c r="J45" i="2"/>
  <c r="I45" i="2"/>
  <c r="F45" i="2"/>
  <c r="G45" i="2" s="1"/>
  <c r="D45" i="2"/>
  <c r="U44" i="2"/>
  <c r="U45" i="1" s="1"/>
  <c r="U46" i="3" s="1"/>
  <c r="U46" i="4" s="1"/>
  <c r="U47" i="5" s="1"/>
  <c r="U47" i="6" s="1"/>
  <c r="U47" i="7" s="1"/>
  <c r="U47" i="8" s="1"/>
  <c r="U47" i="9" s="1"/>
  <c r="T44" i="2"/>
  <c r="R44" i="2"/>
  <c r="O44" i="2"/>
  <c r="N44" i="2"/>
  <c r="N45" i="1" s="1"/>
  <c r="N46" i="3" s="1"/>
  <c r="N46" i="4" s="1"/>
  <c r="N47" i="5" s="1"/>
  <c r="N47" i="6" s="1"/>
  <c r="N47" i="7" s="1"/>
  <c r="N47" i="8" s="1"/>
  <c r="N47" i="9" s="1"/>
  <c r="M44" i="2"/>
  <c r="K44" i="2"/>
  <c r="H44" i="2"/>
  <c r="G44" i="2"/>
  <c r="E44" i="2"/>
  <c r="U43" i="2"/>
  <c r="U44" i="1" s="1"/>
  <c r="U45" i="3" s="1"/>
  <c r="U45" i="4" s="1"/>
  <c r="U46" i="5" s="1"/>
  <c r="U46" i="6" s="1"/>
  <c r="U46" i="7" s="1"/>
  <c r="U46" i="8" s="1"/>
  <c r="U46" i="9" s="1"/>
  <c r="T43" i="2"/>
  <c r="R43" i="2"/>
  <c r="O43" i="2"/>
  <c r="N43" i="2"/>
  <c r="N44" i="1" s="1"/>
  <c r="N45" i="3" s="1"/>
  <c r="N45" i="4" s="1"/>
  <c r="N46" i="5" s="1"/>
  <c r="N46" i="6" s="1"/>
  <c r="N46" i="7" s="1"/>
  <c r="N46" i="8" s="1"/>
  <c r="N46" i="9" s="1"/>
  <c r="M43" i="2"/>
  <c r="K43" i="2"/>
  <c r="H43" i="2"/>
  <c r="H44" i="1" s="1"/>
  <c r="H45" i="3" s="1"/>
  <c r="H45" i="4" s="1"/>
  <c r="H46" i="5" s="1"/>
  <c r="H46" i="6" s="1"/>
  <c r="H46" i="7" s="1"/>
  <c r="H46" i="8" s="1"/>
  <c r="H46" i="9" s="1"/>
  <c r="G43" i="2"/>
  <c r="E43" i="2"/>
  <c r="U42" i="2"/>
  <c r="U43" i="1" s="1"/>
  <c r="U44" i="3" s="1"/>
  <c r="U44" i="4" s="1"/>
  <c r="U45" i="5" s="1"/>
  <c r="U45" i="6" s="1"/>
  <c r="U45" i="7" s="1"/>
  <c r="U45" i="8" s="1"/>
  <c r="U45" i="9" s="1"/>
  <c r="T42" i="2"/>
  <c r="R42" i="2"/>
  <c r="O42" i="2"/>
  <c r="N42" i="2"/>
  <c r="N43" i="1" s="1"/>
  <c r="N44" i="3" s="1"/>
  <c r="N44" i="4" s="1"/>
  <c r="N45" i="5" s="1"/>
  <c r="N45" i="6" s="1"/>
  <c r="N45" i="7" s="1"/>
  <c r="N45" i="8" s="1"/>
  <c r="N45" i="9" s="1"/>
  <c r="M42" i="2"/>
  <c r="K42" i="2"/>
  <c r="H42" i="2"/>
  <c r="G42" i="2"/>
  <c r="E42" i="2"/>
  <c r="U41" i="2"/>
  <c r="U42" i="1" s="1"/>
  <c r="U43" i="3" s="1"/>
  <c r="U43" i="4" s="1"/>
  <c r="T41" i="2"/>
  <c r="R41" i="2"/>
  <c r="O41" i="2"/>
  <c r="N41" i="2"/>
  <c r="N42" i="1" s="1"/>
  <c r="N43" i="3" s="1"/>
  <c r="N43" i="4" s="1"/>
  <c r="M41" i="2"/>
  <c r="K41" i="2"/>
  <c r="H41" i="2"/>
  <c r="H42" i="1" s="1"/>
  <c r="H43" i="3" s="1"/>
  <c r="H43" i="4" s="1"/>
  <c r="G41" i="2"/>
  <c r="E41" i="2"/>
  <c r="T40" i="2"/>
  <c r="S40" i="2"/>
  <c r="S46" i="2" s="1"/>
  <c r="Q40" i="2"/>
  <c r="U40" i="2" s="1"/>
  <c r="U40" i="1" s="1"/>
  <c r="U41" i="3" s="1"/>
  <c r="U41" i="4" s="1"/>
  <c r="U42" i="5" s="1"/>
  <c r="U42" i="6" s="1"/>
  <c r="U42" i="7" s="1"/>
  <c r="U42" i="8" s="1"/>
  <c r="U42" i="9" s="1"/>
  <c r="P40" i="2"/>
  <c r="P46" i="2" s="1"/>
  <c r="L40" i="2"/>
  <c r="M40" i="2" s="1"/>
  <c r="J40" i="2"/>
  <c r="J46" i="2" s="1"/>
  <c r="I40" i="2"/>
  <c r="I46" i="2" s="1"/>
  <c r="F40" i="2"/>
  <c r="F46" i="2" s="1"/>
  <c r="D40" i="2"/>
  <c r="E40" i="2" s="1"/>
  <c r="U39" i="2"/>
  <c r="U39" i="1" s="1"/>
  <c r="U40" i="3" s="1"/>
  <c r="U40" i="4" s="1"/>
  <c r="U41" i="5" s="1"/>
  <c r="U41" i="6" s="1"/>
  <c r="U41" i="7" s="1"/>
  <c r="U41" i="8" s="1"/>
  <c r="U41" i="9" s="1"/>
  <c r="T39" i="2"/>
  <c r="R39" i="2"/>
  <c r="O39" i="2"/>
  <c r="N39" i="2"/>
  <c r="N39" i="1" s="1"/>
  <c r="N40" i="3" s="1"/>
  <c r="N40" i="4" s="1"/>
  <c r="N41" i="5" s="1"/>
  <c r="N41" i="6" s="1"/>
  <c r="N41" i="7" s="1"/>
  <c r="N41" i="8" s="1"/>
  <c r="N41" i="9" s="1"/>
  <c r="M39" i="2"/>
  <c r="K39" i="2"/>
  <c r="H39" i="2"/>
  <c r="G39" i="2"/>
  <c r="E39" i="2"/>
  <c r="U38" i="2"/>
  <c r="U38" i="1" s="1"/>
  <c r="U39" i="3" s="1"/>
  <c r="U39" i="4" s="1"/>
  <c r="U40" i="5" s="1"/>
  <c r="U40" i="6" s="1"/>
  <c r="U40" i="7" s="1"/>
  <c r="U40" i="8" s="1"/>
  <c r="U40" i="9" s="1"/>
  <c r="T38" i="2"/>
  <c r="R38" i="2"/>
  <c r="O38" i="2"/>
  <c r="N38" i="2"/>
  <c r="N38" i="1" s="1"/>
  <c r="N39" i="3" s="1"/>
  <c r="N39" i="4" s="1"/>
  <c r="N40" i="5" s="1"/>
  <c r="N40" i="6" s="1"/>
  <c r="N40" i="7" s="1"/>
  <c r="N40" i="8" s="1"/>
  <c r="N40" i="9" s="1"/>
  <c r="M38" i="2"/>
  <c r="K38" i="2"/>
  <c r="H38" i="2"/>
  <c r="H38" i="1" s="1"/>
  <c r="H39" i="3" s="1"/>
  <c r="H39" i="4" s="1"/>
  <c r="H40" i="5" s="1"/>
  <c r="H40" i="6" s="1"/>
  <c r="H40" i="7" s="1"/>
  <c r="H40" i="8" s="1"/>
  <c r="H40" i="9" s="1"/>
  <c r="G38" i="2"/>
  <c r="E38" i="2"/>
  <c r="U37" i="2"/>
  <c r="U37" i="1" s="1"/>
  <c r="U38" i="3" s="1"/>
  <c r="U38" i="4" s="1"/>
  <c r="T37" i="2"/>
  <c r="R37" i="2"/>
  <c r="O37" i="2"/>
  <c r="N37" i="2"/>
  <c r="N37" i="1" s="1"/>
  <c r="N38" i="3" s="1"/>
  <c r="N38" i="4" s="1"/>
  <c r="M37" i="2"/>
  <c r="K37" i="2"/>
  <c r="H37" i="2"/>
  <c r="G37" i="2"/>
  <c r="E37" i="2"/>
  <c r="S35" i="2"/>
  <c r="T35" i="2" s="1"/>
  <c r="Q35" i="2"/>
  <c r="P35" i="2"/>
  <c r="L35" i="2"/>
  <c r="M35" i="2" s="1"/>
  <c r="J35" i="2"/>
  <c r="N35" i="2" s="1"/>
  <c r="N35" i="1" s="1"/>
  <c r="N36" i="3" s="1"/>
  <c r="I35" i="2"/>
  <c r="F35" i="2"/>
  <c r="G35" i="2" s="1"/>
  <c r="D35" i="2"/>
  <c r="U34" i="2"/>
  <c r="U34" i="1" s="1"/>
  <c r="U35" i="3" s="1"/>
  <c r="U35" i="4" s="1"/>
  <c r="U36" i="5" s="1"/>
  <c r="U36" i="6" s="1"/>
  <c r="U36" i="7" s="1"/>
  <c r="U36" i="8" s="1"/>
  <c r="U36" i="9" s="1"/>
  <c r="T34" i="2"/>
  <c r="R34" i="2"/>
  <c r="O34" i="2"/>
  <c r="N34" i="2"/>
  <c r="N34" i="1" s="1"/>
  <c r="M34" i="2"/>
  <c r="K34" i="2"/>
  <c r="G34" i="2"/>
  <c r="E34" i="2"/>
  <c r="U33" i="2"/>
  <c r="U33" i="1" s="1"/>
  <c r="U34" i="3" s="1"/>
  <c r="U34" i="4" s="1"/>
  <c r="U35" i="5" s="1"/>
  <c r="U35" i="6" s="1"/>
  <c r="U35" i="7" s="1"/>
  <c r="U35" i="8" s="1"/>
  <c r="U35" i="9" s="1"/>
  <c r="T33" i="2"/>
  <c r="R33" i="2"/>
  <c r="O33" i="2"/>
  <c r="N33" i="2"/>
  <c r="N33" i="1" s="1"/>
  <c r="N34" i="3" s="1"/>
  <c r="N34" i="4" s="1"/>
  <c r="N35" i="5" s="1"/>
  <c r="N35" i="6" s="1"/>
  <c r="N35" i="7" s="1"/>
  <c r="N35" i="8" s="1"/>
  <c r="N35" i="9" s="1"/>
  <c r="M33" i="2"/>
  <c r="K33" i="2"/>
  <c r="H33" i="2"/>
  <c r="H33" i="1" s="1"/>
  <c r="H34" i="3" s="1"/>
  <c r="H34" i="4" s="1"/>
  <c r="H35" i="5" s="1"/>
  <c r="H35" i="6" s="1"/>
  <c r="H35" i="7" s="1"/>
  <c r="H35" i="8" s="1"/>
  <c r="H35" i="9" s="1"/>
  <c r="G33" i="2"/>
  <c r="E33" i="2"/>
  <c r="U32" i="2"/>
  <c r="U32" i="1" s="1"/>
  <c r="U33" i="3" s="1"/>
  <c r="U33" i="4" s="1"/>
  <c r="U34" i="5" s="1"/>
  <c r="U34" i="6" s="1"/>
  <c r="U34" i="7" s="1"/>
  <c r="U34" i="8" s="1"/>
  <c r="U34" i="9" s="1"/>
  <c r="T32" i="2"/>
  <c r="R32" i="2"/>
  <c r="O32" i="2"/>
  <c r="N32" i="2"/>
  <c r="N32" i="1" s="1"/>
  <c r="N33" i="3" s="1"/>
  <c r="N33" i="4" s="1"/>
  <c r="N34" i="5" s="1"/>
  <c r="N34" i="6" s="1"/>
  <c r="N34" i="7" s="1"/>
  <c r="N34" i="8" s="1"/>
  <c r="N34" i="9" s="1"/>
  <c r="M32" i="2"/>
  <c r="K32" i="2"/>
  <c r="H32" i="2"/>
  <c r="G32" i="2"/>
  <c r="E32" i="2"/>
  <c r="U31" i="2"/>
  <c r="U31" i="1" s="1"/>
  <c r="U32" i="3" s="1"/>
  <c r="U32" i="4" s="1"/>
  <c r="T31" i="2"/>
  <c r="R31" i="2"/>
  <c r="O31" i="2"/>
  <c r="O35" i="2" s="1"/>
  <c r="N31" i="2"/>
  <c r="N31" i="1" s="1"/>
  <c r="N32" i="3" s="1"/>
  <c r="N32" i="4" s="1"/>
  <c r="M31" i="2"/>
  <c r="K31" i="2"/>
  <c r="H31" i="2"/>
  <c r="H31" i="1" s="1"/>
  <c r="H32" i="3" s="1"/>
  <c r="G31" i="2"/>
  <c r="E31" i="2"/>
  <c r="S30" i="2"/>
  <c r="T30" i="2" s="1"/>
  <c r="R30" i="2"/>
  <c r="Q30" i="2"/>
  <c r="P30" i="2"/>
  <c r="L30" i="2"/>
  <c r="J30" i="2"/>
  <c r="K30" i="2" s="1"/>
  <c r="I30" i="2"/>
  <c r="F30" i="2"/>
  <c r="G30" i="2" s="1"/>
  <c r="E30" i="2"/>
  <c r="D30" i="2"/>
  <c r="U29" i="2"/>
  <c r="U29" i="1" s="1"/>
  <c r="U30" i="3" s="1"/>
  <c r="U30" i="4" s="1"/>
  <c r="T29" i="2"/>
  <c r="R29" i="2"/>
  <c r="O29" i="2"/>
  <c r="N29" i="2"/>
  <c r="N29" i="1" s="1"/>
  <c r="N30" i="3" s="1"/>
  <c r="N30" i="4" s="1"/>
  <c r="M29" i="2"/>
  <c r="K29" i="2"/>
  <c r="H29" i="2"/>
  <c r="G29" i="2"/>
  <c r="E29" i="2"/>
  <c r="U28" i="2"/>
  <c r="U28" i="1" s="1"/>
  <c r="U29" i="3" s="1"/>
  <c r="U29" i="4" s="1"/>
  <c r="U30" i="5" s="1"/>
  <c r="U30" i="6" s="1"/>
  <c r="U30" i="7" s="1"/>
  <c r="U30" i="8" s="1"/>
  <c r="U30" i="9" s="1"/>
  <c r="T28" i="2"/>
  <c r="R28" i="2"/>
  <c r="N28" i="2"/>
  <c r="N28" i="1" s="1"/>
  <c r="N29" i="3" s="1"/>
  <c r="N29" i="4" s="1"/>
  <c r="N30" i="5" s="1"/>
  <c r="N30" i="6" s="1"/>
  <c r="N30" i="7" s="1"/>
  <c r="N30" i="8" s="1"/>
  <c r="N30" i="9" s="1"/>
  <c r="M28" i="2"/>
  <c r="K28" i="2"/>
  <c r="H28" i="2"/>
  <c r="H28" i="1" s="1"/>
  <c r="H29" i="3" s="1"/>
  <c r="H29" i="4" s="1"/>
  <c r="H30" i="5" s="1"/>
  <c r="H30" i="6" s="1"/>
  <c r="H30" i="7" s="1"/>
  <c r="H30" i="8" s="1"/>
  <c r="H30" i="9" s="1"/>
  <c r="G28" i="2"/>
  <c r="E28" i="2"/>
  <c r="U27" i="2"/>
  <c r="U27" i="1" s="1"/>
  <c r="U27" i="3" s="1"/>
  <c r="U27" i="4" s="1"/>
  <c r="U28" i="5" s="1"/>
  <c r="U28" i="6" s="1"/>
  <c r="U28" i="7" s="1"/>
  <c r="U28" i="8" s="1"/>
  <c r="U28" i="9" s="1"/>
  <c r="T27" i="2"/>
  <c r="R27" i="2"/>
  <c r="O27" i="2"/>
  <c r="O30" i="2" s="1"/>
  <c r="N27" i="2"/>
  <c r="N27" i="1" s="1"/>
  <c r="N27" i="3" s="1"/>
  <c r="N27" i="4" s="1"/>
  <c r="N28" i="5" s="1"/>
  <c r="N28" i="6" s="1"/>
  <c r="N28" i="7" s="1"/>
  <c r="N28" i="8" s="1"/>
  <c r="N28" i="9" s="1"/>
  <c r="M27" i="2"/>
  <c r="K27" i="2"/>
  <c r="H27" i="2"/>
  <c r="H27" i="1" s="1"/>
  <c r="H27" i="3" s="1"/>
  <c r="G27" i="2"/>
  <c r="E27" i="2"/>
  <c r="S26" i="2"/>
  <c r="T26" i="2" s="1"/>
  <c r="Q26" i="2"/>
  <c r="R26" i="2" s="1"/>
  <c r="P26" i="2"/>
  <c r="L26" i="2"/>
  <c r="M26" i="2" s="1"/>
  <c r="J26" i="2"/>
  <c r="I26" i="2"/>
  <c r="F26" i="2"/>
  <c r="G26" i="2" s="1"/>
  <c r="E26" i="2"/>
  <c r="D26" i="2"/>
  <c r="U25" i="2"/>
  <c r="U25" i="1" s="1"/>
  <c r="U25" i="3" s="1"/>
  <c r="U25" i="4" s="1"/>
  <c r="U26" i="5" s="1"/>
  <c r="U26" i="6" s="1"/>
  <c r="U26" i="7" s="1"/>
  <c r="U26" i="8" s="1"/>
  <c r="U26" i="9" s="1"/>
  <c r="T25" i="2"/>
  <c r="R25" i="2"/>
  <c r="O25" i="2"/>
  <c r="N25" i="2"/>
  <c r="N25" i="1" s="1"/>
  <c r="N25" i="3" s="1"/>
  <c r="N25" i="4" s="1"/>
  <c r="N26" i="5" s="1"/>
  <c r="N26" i="6" s="1"/>
  <c r="N26" i="7" s="1"/>
  <c r="N26" i="8" s="1"/>
  <c r="N26" i="9" s="1"/>
  <c r="M25" i="2"/>
  <c r="K25" i="2"/>
  <c r="H25" i="2"/>
  <c r="G25" i="2"/>
  <c r="E25" i="2"/>
  <c r="U24" i="2"/>
  <c r="U24" i="1" s="1"/>
  <c r="U24" i="3" s="1"/>
  <c r="U24" i="4" s="1"/>
  <c r="T24" i="2"/>
  <c r="R24" i="2"/>
  <c r="O24" i="2"/>
  <c r="O26" i="2" s="1"/>
  <c r="N24" i="2"/>
  <c r="N24" i="1" s="1"/>
  <c r="N24" i="3" s="1"/>
  <c r="N24" i="4" s="1"/>
  <c r="M24" i="2"/>
  <c r="K24" i="2"/>
  <c r="H24" i="2"/>
  <c r="H24" i="1" s="1"/>
  <c r="G24" i="2"/>
  <c r="E24" i="2"/>
  <c r="S22" i="2"/>
  <c r="T22" i="2" s="1"/>
  <c r="Q22" i="2"/>
  <c r="R22" i="2" s="1"/>
  <c r="P22" i="2"/>
  <c r="L22" i="2"/>
  <c r="J22" i="2"/>
  <c r="I22" i="2"/>
  <c r="F22" i="2"/>
  <c r="G22" i="2" s="1"/>
  <c r="D22" i="2"/>
  <c r="H22" i="2" s="1"/>
  <c r="U21" i="2"/>
  <c r="U21" i="1" s="1"/>
  <c r="U21" i="3" s="1"/>
  <c r="U21" i="4" s="1"/>
  <c r="U22" i="5" s="1"/>
  <c r="U22" i="6" s="1"/>
  <c r="U22" i="7" s="1"/>
  <c r="U22" i="8" s="1"/>
  <c r="T21" i="2"/>
  <c r="R21" i="2"/>
  <c r="O21" i="2"/>
  <c r="N21" i="2"/>
  <c r="N21" i="1" s="1"/>
  <c r="N21" i="3" s="1"/>
  <c r="N21" i="4" s="1"/>
  <c r="N22" i="5" s="1"/>
  <c r="N22" i="6" s="1"/>
  <c r="N22" i="7" s="1"/>
  <c r="N22" i="8" s="1"/>
  <c r="M21" i="2"/>
  <c r="K21" i="2"/>
  <c r="H21" i="2"/>
  <c r="H21" i="1" s="1"/>
  <c r="G21" i="2"/>
  <c r="E21" i="2"/>
  <c r="U20" i="2"/>
  <c r="U20" i="1" s="1"/>
  <c r="U20" i="3" s="1"/>
  <c r="U20" i="4" s="1"/>
  <c r="U21" i="5" s="1"/>
  <c r="U21" i="6" s="1"/>
  <c r="U21" i="7" s="1"/>
  <c r="U21" i="8" s="1"/>
  <c r="T20" i="2"/>
  <c r="R20" i="2"/>
  <c r="O20" i="2"/>
  <c r="N20" i="2"/>
  <c r="N20" i="1" s="1"/>
  <c r="N20" i="3" s="1"/>
  <c r="N20" i="4" s="1"/>
  <c r="N21" i="5" s="1"/>
  <c r="N21" i="6" s="1"/>
  <c r="N21" i="7" s="1"/>
  <c r="N21" i="8" s="1"/>
  <c r="M20" i="2"/>
  <c r="K20" i="2"/>
  <c r="H20" i="2"/>
  <c r="G20" i="2"/>
  <c r="E20" i="2"/>
  <c r="U19" i="2"/>
  <c r="U19" i="1" s="1"/>
  <c r="U19" i="3" s="1"/>
  <c r="U19" i="4" s="1"/>
  <c r="T19" i="2"/>
  <c r="R19" i="2"/>
  <c r="O19" i="2"/>
  <c r="O22" i="2" s="1"/>
  <c r="N19" i="2"/>
  <c r="N19" i="1" s="1"/>
  <c r="N19" i="3" s="1"/>
  <c r="N19" i="4" s="1"/>
  <c r="M19" i="2"/>
  <c r="K19" i="2"/>
  <c r="H19" i="2"/>
  <c r="H19" i="1" s="1"/>
  <c r="G19" i="2"/>
  <c r="E19" i="2"/>
  <c r="S18" i="2"/>
  <c r="T18" i="2" s="1"/>
  <c r="Q18" i="2"/>
  <c r="R18" i="2" s="1"/>
  <c r="P18" i="2"/>
  <c r="L18" i="2"/>
  <c r="M18" i="2" s="1"/>
  <c r="J18" i="2"/>
  <c r="I18" i="2"/>
  <c r="F18" i="2"/>
  <c r="E18" i="2"/>
  <c r="D18" i="2"/>
  <c r="U17" i="2"/>
  <c r="U17" i="1" s="1"/>
  <c r="U17" i="3" s="1"/>
  <c r="U17" i="4" s="1"/>
  <c r="U18" i="5" s="1"/>
  <c r="U18" i="6" s="1"/>
  <c r="U18" i="7" s="1"/>
  <c r="U18" i="8" s="1"/>
  <c r="T17" i="2"/>
  <c r="R17" i="2"/>
  <c r="O17" i="2"/>
  <c r="N17" i="2"/>
  <c r="N17" i="1" s="1"/>
  <c r="N17" i="3" s="1"/>
  <c r="N17" i="4" s="1"/>
  <c r="N18" i="5" s="1"/>
  <c r="N18" i="6" s="1"/>
  <c r="N18" i="7" s="1"/>
  <c r="N18" i="8" s="1"/>
  <c r="M17" i="2"/>
  <c r="K17" i="2"/>
  <c r="H17" i="2"/>
  <c r="G17" i="2"/>
  <c r="E17" i="2"/>
  <c r="U16" i="2"/>
  <c r="U16" i="1" s="1"/>
  <c r="U16" i="3" s="1"/>
  <c r="U16" i="4" s="1"/>
  <c r="U17" i="5" s="1"/>
  <c r="U17" i="6" s="1"/>
  <c r="U17" i="7" s="1"/>
  <c r="U17" i="8" s="1"/>
  <c r="T16" i="2"/>
  <c r="R16" i="2"/>
  <c r="O16" i="2"/>
  <c r="N16" i="2"/>
  <c r="N16" i="1" s="1"/>
  <c r="N16" i="3" s="1"/>
  <c r="N16" i="4" s="1"/>
  <c r="N17" i="5" s="1"/>
  <c r="N17" i="6" s="1"/>
  <c r="N17" i="7" s="1"/>
  <c r="N17" i="8" s="1"/>
  <c r="M16" i="2"/>
  <c r="K16" i="2"/>
  <c r="H16" i="2"/>
  <c r="H16" i="1" s="1"/>
  <c r="H16" i="3" s="1"/>
  <c r="H16" i="4" s="1"/>
  <c r="H17" i="5" s="1"/>
  <c r="H17" i="6" s="1"/>
  <c r="H17" i="7" s="1"/>
  <c r="H17" i="8" s="1"/>
  <c r="G16" i="2"/>
  <c r="E16" i="2"/>
  <c r="U15" i="2"/>
  <c r="U15" i="1" s="1"/>
  <c r="U15" i="3" s="1"/>
  <c r="U15" i="4" s="1"/>
  <c r="T15" i="2"/>
  <c r="R15" i="2"/>
  <c r="O15" i="2"/>
  <c r="O18" i="2" s="1"/>
  <c r="N15" i="2"/>
  <c r="N15" i="1" s="1"/>
  <c r="N15" i="3" s="1"/>
  <c r="N15" i="4" s="1"/>
  <c r="M15" i="2"/>
  <c r="K15" i="2"/>
  <c r="H15" i="2"/>
  <c r="G15" i="2"/>
  <c r="E15" i="2"/>
  <c r="T14" i="2"/>
  <c r="S14" i="2"/>
  <c r="Q14" i="2"/>
  <c r="P14" i="2"/>
  <c r="M14" i="2"/>
  <c r="L14" i="2"/>
  <c r="J14" i="2"/>
  <c r="I14" i="2"/>
  <c r="F14" i="2"/>
  <c r="G14" i="2" s="1"/>
  <c r="E14" i="2"/>
  <c r="D14" i="2"/>
  <c r="U13" i="2"/>
  <c r="U13" i="1" s="1"/>
  <c r="U13" i="3" s="1"/>
  <c r="U13" i="4" s="1"/>
  <c r="T13" i="2"/>
  <c r="R13" i="2"/>
  <c r="O13" i="2"/>
  <c r="N13" i="2"/>
  <c r="N13" i="1" s="1"/>
  <c r="N13" i="3" s="1"/>
  <c r="N13" i="4" s="1"/>
  <c r="M13" i="2"/>
  <c r="K13" i="2"/>
  <c r="H13" i="2"/>
  <c r="G13" i="2"/>
  <c r="E13" i="2"/>
  <c r="U12" i="2"/>
  <c r="U12" i="1" s="1"/>
  <c r="U12" i="3" s="1"/>
  <c r="U12" i="4" s="1"/>
  <c r="U13" i="5" s="1"/>
  <c r="U13" i="6" s="1"/>
  <c r="U13" i="7" s="1"/>
  <c r="U13" i="8" s="1"/>
  <c r="T12" i="2"/>
  <c r="R12" i="2"/>
  <c r="O12" i="2"/>
  <c r="N12" i="2"/>
  <c r="N12" i="1" s="1"/>
  <c r="N12" i="3" s="1"/>
  <c r="N12" i="4" s="1"/>
  <c r="N13" i="5" s="1"/>
  <c r="N13" i="6" s="1"/>
  <c r="N13" i="7" s="1"/>
  <c r="N13" i="8" s="1"/>
  <c r="M12" i="2"/>
  <c r="K12" i="2"/>
  <c r="H12" i="2"/>
  <c r="H12" i="1" s="1"/>
  <c r="H12" i="3" s="1"/>
  <c r="H12" i="4" s="1"/>
  <c r="H13" i="5" s="1"/>
  <c r="H13" i="6" s="1"/>
  <c r="H13" i="7" s="1"/>
  <c r="H13" i="8" s="1"/>
  <c r="G12" i="2"/>
  <c r="E12" i="2"/>
  <c r="U11" i="2"/>
  <c r="U11" i="1" s="1"/>
  <c r="U11" i="3" s="1"/>
  <c r="U11" i="4" s="1"/>
  <c r="U12" i="5" s="1"/>
  <c r="U12" i="6" s="1"/>
  <c r="U12" i="7" s="1"/>
  <c r="U12" i="8" s="1"/>
  <c r="T11" i="2"/>
  <c r="R11" i="2"/>
  <c r="O11" i="2"/>
  <c r="N11" i="2"/>
  <c r="N11" i="1" s="1"/>
  <c r="N11" i="3" s="1"/>
  <c r="N11" i="4" s="1"/>
  <c r="N12" i="5" s="1"/>
  <c r="N12" i="6" s="1"/>
  <c r="N12" i="7" s="1"/>
  <c r="N12" i="8" s="1"/>
  <c r="M11" i="2"/>
  <c r="K11" i="2"/>
  <c r="H11" i="2"/>
  <c r="G11" i="2"/>
  <c r="E11" i="2"/>
  <c r="S10" i="2"/>
  <c r="T10" i="2" s="1"/>
  <c r="Q10" i="2"/>
  <c r="U10" i="2" s="1"/>
  <c r="U10" i="1" s="1"/>
  <c r="U10" i="3" s="1"/>
  <c r="P10" i="2"/>
  <c r="L10" i="2"/>
  <c r="M10" i="2" s="1"/>
  <c r="J10" i="2"/>
  <c r="K10" i="2" s="1"/>
  <c r="I10" i="2"/>
  <c r="F10" i="2"/>
  <c r="G10" i="2" s="1"/>
  <c r="D10" i="2"/>
  <c r="E10" i="2" s="1"/>
  <c r="U9" i="2"/>
  <c r="U9" i="1" s="1"/>
  <c r="U9" i="3" s="1"/>
  <c r="U9" i="4" s="1"/>
  <c r="U10" i="5" s="1"/>
  <c r="U10" i="6" s="1"/>
  <c r="U10" i="7" s="1"/>
  <c r="U10" i="8" s="1"/>
  <c r="T9" i="2"/>
  <c r="R9" i="2"/>
  <c r="O9" i="2"/>
  <c r="N9" i="2"/>
  <c r="N9" i="1" s="1"/>
  <c r="N9" i="3" s="1"/>
  <c r="N9" i="4" s="1"/>
  <c r="N10" i="5" s="1"/>
  <c r="N10" i="6" s="1"/>
  <c r="N10" i="7" s="1"/>
  <c r="N10" i="8" s="1"/>
  <c r="M9" i="2"/>
  <c r="K9" i="2"/>
  <c r="H9" i="2"/>
  <c r="G9" i="2"/>
  <c r="E9" i="2"/>
  <c r="U8" i="2"/>
  <c r="U8" i="1" s="1"/>
  <c r="U8" i="3" s="1"/>
  <c r="U8" i="4" s="1"/>
  <c r="U9" i="5" s="1"/>
  <c r="U9" i="6" s="1"/>
  <c r="U9" i="7" s="1"/>
  <c r="U9" i="8" s="1"/>
  <c r="T8" i="2"/>
  <c r="R8" i="2"/>
  <c r="O8" i="2"/>
  <c r="N8" i="2"/>
  <c r="N8" i="1" s="1"/>
  <c r="N8" i="3" s="1"/>
  <c r="N8" i="4" s="1"/>
  <c r="N9" i="5" s="1"/>
  <c r="N9" i="6" s="1"/>
  <c r="N9" i="7" s="1"/>
  <c r="N9" i="8" s="1"/>
  <c r="M8" i="2"/>
  <c r="K8" i="2"/>
  <c r="H8" i="2"/>
  <c r="H8" i="1" s="1"/>
  <c r="H8" i="3" s="1"/>
  <c r="H8" i="4" s="1"/>
  <c r="H9" i="5" s="1"/>
  <c r="H9" i="6" s="1"/>
  <c r="H9" i="7" s="1"/>
  <c r="H9" i="8" s="1"/>
  <c r="G8" i="2"/>
  <c r="E8" i="2"/>
  <c r="U7" i="2"/>
  <c r="U7" i="1" s="1"/>
  <c r="U7" i="3" s="1"/>
  <c r="U7" i="4" s="1"/>
  <c r="T7" i="2"/>
  <c r="R7" i="2"/>
  <c r="O7" i="2"/>
  <c r="N7" i="2"/>
  <c r="N7" i="1" s="1"/>
  <c r="M7" i="2"/>
  <c r="K7" i="2"/>
  <c r="G7" i="2"/>
  <c r="E7" i="2"/>
  <c r="H18" i="2" l="1"/>
  <c r="U35" i="2"/>
  <c r="U35" i="1" s="1"/>
  <c r="U36" i="3" s="1"/>
  <c r="N45" i="2"/>
  <c r="N46" i="1" s="1"/>
  <c r="N47" i="3" s="1"/>
  <c r="N22" i="2"/>
  <c r="N22" i="1" s="1"/>
  <c r="N22" i="3" s="1"/>
  <c r="H35" i="2"/>
  <c r="G40" i="2"/>
  <c r="H45" i="2"/>
  <c r="H46" i="1" s="1"/>
  <c r="H47" i="3" s="1"/>
  <c r="H26" i="2"/>
  <c r="O10" i="2"/>
  <c r="S23" i="2"/>
  <c r="T23" i="2" s="1"/>
  <c r="N18" i="2"/>
  <c r="N18" i="1" s="1"/>
  <c r="N18" i="3" s="1"/>
  <c r="I23" i="2"/>
  <c r="P23" i="2"/>
  <c r="N26" i="2"/>
  <c r="N26" i="1" s="1"/>
  <c r="N26" i="3" s="1"/>
  <c r="D36" i="2"/>
  <c r="Q36" i="2"/>
  <c r="K40" i="2"/>
  <c r="O45" i="2"/>
  <c r="K23" i="5"/>
  <c r="K23" i="6" s="1"/>
  <c r="K23" i="7" s="1"/>
  <c r="K23" i="8" s="1"/>
  <c r="G39" i="6"/>
  <c r="G39" i="7" s="1"/>
  <c r="G39" i="8" s="1"/>
  <c r="G39" i="9" s="1"/>
  <c r="G43" i="5"/>
  <c r="E15" i="10"/>
  <c r="E15" i="9"/>
  <c r="E48" i="4"/>
  <c r="E43" i="5"/>
  <c r="E43" i="6" s="1"/>
  <c r="E43" i="7" s="1"/>
  <c r="E43" i="8" s="1"/>
  <c r="E43" i="9" s="1"/>
  <c r="H52" i="7"/>
  <c r="V52" i="6"/>
  <c r="K14" i="10"/>
  <c r="K14" i="9"/>
  <c r="K43" i="5"/>
  <c r="K43" i="6" s="1"/>
  <c r="K43" i="7" s="1"/>
  <c r="K43" i="8" s="1"/>
  <c r="K43" i="9" s="1"/>
  <c r="K48" i="4"/>
  <c r="E20" i="10"/>
  <c r="E20" i="9"/>
  <c r="M37" i="4"/>
  <c r="G15" i="5"/>
  <c r="G15" i="6" s="1"/>
  <c r="G15" i="7" s="1"/>
  <c r="G15" i="8" s="1"/>
  <c r="G14" i="6"/>
  <c r="G14" i="7" s="1"/>
  <c r="G14" i="8" s="1"/>
  <c r="L36" i="2"/>
  <c r="M36" i="2" s="1"/>
  <c r="K20" i="10"/>
  <c r="K20" i="9"/>
  <c r="E14" i="10"/>
  <c r="E14" i="9"/>
  <c r="M27" i="5"/>
  <c r="M27" i="6" s="1"/>
  <c r="M27" i="7" s="1"/>
  <c r="M27" i="8" s="1"/>
  <c r="M27" i="9" s="1"/>
  <c r="M39" i="6"/>
  <c r="M39" i="7" s="1"/>
  <c r="M39" i="8" s="1"/>
  <c r="M39" i="9" s="1"/>
  <c r="M43" i="5"/>
  <c r="M37" i="6"/>
  <c r="M37" i="7" s="1"/>
  <c r="M37" i="8" s="1"/>
  <c r="M37" i="9" s="1"/>
  <c r="G7" i="6"/>
  <c r="G7" i="7" s="1"/>
  <c r="G7" i="8" s="1"/>
  <c r="G11" i="5"/>
  <c r="G11" i="6" s="1"/>
  <c r="G11" i="7" s="1"/>
  <c r="G11" i="8" s="1"/>
  <c r="G16" i="6"/>
  <c r="G16" i="7" s="1"/>
  <c r="G16" i="8" s="1"/>
  <c r="G19" i="5"/>
  <c r="G19" i="6" s="1"/>
  <c r="G19" i="7" s="1"/>
  <c r="G19" i="8" s="1"/>
  <c r="E16" i="10"/>
  <c r="E16" i="9"/>
  <c r="E37" i="4"/>
  <c r="E38" i="5" s="1"/>
  <c r="E38" i="6" s="1"/>
  <c r="E38" i="7" s="1"/>
  <c r="E38" i="8" s="1"/>
  <c r="E38" i="9" s="1"/>
  <c r="E37" i="5"/>
  <c r="E37" i="6" s="1"/>
  <c r="E37" i="7" s="1"/>
  <c r="E37" i="8" s="1"/>
  <c r="E37" i="9" s="1"/>
  <c r="M20" i="6"/>
  <c r="M20" i="7" s="1"/>
  <c r="M20" i="8" s="1"/>
  <c r="M23" i="5"/>
  <c r="G37" i="5"/>
  <c r="F48" i="1"/>
  <c r="G48" i="1" s="1"/>
  <c r="G48" i="3" s="1"/>
  <c r="G27" i="5"/>
  <c r="G27" i="6" s="1"/>
  <c r="G27" i="7" s="1"/>
  <c r="G27" i="8" s="1"/>
  <c r="G27" i="9" s="1"/>
  <c r="F23" i="2"/>
  <c r="G23" i="2" s="1"/>
  <c r="E22" i="2"/>
  <c r="L23" i="2"/>
  <c r="M23" i="2" s="1"/>
  <c r="M30" i="2"/>
  <c r="K19" i="10"/>
  <c r="K19" i="9"/>
  <c r="K37" i="5"/>
  <c r="K37" i="6" s="1"/>
  <c r="K37" i="7" s="1"/>
  <c r="K37" i="8" s="1"/>
  <c r="K37" i="9" s="1"/>
  <c r="K37" i="4"/>
  <c r="K38" i="5" s="1"/>
  <c r="K38" i="6" s="1"/>
  <c r="K38" i="7" s="1"/>
  <c r="K38" i="8" s="1"/>
  <c r="K38" i="9" s="1"/>
  <c r="G44" i="6"/>
  <c r="G44" i="7" s="1"/>
  <c r="G44" i="8" s="1"/>
  <c r="G44" i="9" s="1"/>
  <c r="G48" i="5"/>
  <c r="G48" i="6" s="1"/>
  <c r="G48" i="7" s="1"/>
  <c r="G48" i="8" s="1"/>
  <c r="G48" i="9" s="1"/>
  <c r="E19" i="10"/>
  <c r="E19" i="9"/>
  <c r="K47" i="1"/>
  <c r="K48" i="3" s="1"/>
  <c r="J48" i="1"/>
  <c r="K48" i="1" s="1"/>
  <c r="G32" i="5"/>
  <c r="G32" i="6" s="1"/>
  <c r="G32" i="7" s="1"/>
  <c r="G32" i="8" s="1"/>
  <c r="G32" i="9" s="1"/>
  <c r="G31" i="6"/>
  <c r="G31" i="7" s="1"/>
  <c r="G31" i="8" s="1"/>
  <c r="G31" i="9" s="1"/>
  <c r="L48" i="1"/>
  <c r="M48" i="1" s="1"/>
  <c r="M49" i="3" s="1"/>
  <c r="O14" i="2"/>
  <c r="H14" i="2"/>
  <c r="N14" i="2"/>
  <c r="N14" i="1" s="1"/>
  <c r="N14" i="3" s="1"/>
  <c r="U14" i="2"/>
  <c r="U14" i="1" s="1"/>
  <c r="U14" i="3" s="1"/>
  <c r="M22" i="2"/>
  <c r="I36" i="2"/>
  <c r="P36" i="2"/>
  <c r="F36" i="2"/>
  <c r="G36" i="2" s="1"/>
  <c r="K35" i="2"/>
  <c r="R35" i="2"/>
  <c r="O40" i="2"/>
  <c r="O46" i="2" s="1"/>
  <c r="E45" i="2"/>
  <c r="H29" i="7"/>
  <c r="V29" i="6"/>
  <c r="K16" i="10"/>
  <c r="K16" i="9"/>
  <c r="M14" i="6"/>
  <c r="M14" i="7" s="1"/>
  <c r="M14" i="8" s="1"/>
  <c r="M15" i="5"/>
  <c r="M15" i="6" s="1"/>
  <c r="M15" i="7" s="1"/>
  <c r="M15" i="8" s="1"/>
  <c r="M31" i="6"/>
  <c r="M31" i="7" s="1"/>
  <c r="M31" i="8" s="1"/>
  <c r="M31" i="9" s="1"/>
  <c r="M32" i="5"/>
  <c r="M32" i="6" s="1"/>
  <c r="M32" i="7" s="1"/>
  <c r="M32" i="8" s="1"/>
  <c r="M32" i="9" s="1"/>
  <c r="M44" i="6"/>
  <c r="M44" i="7" s="1"/>
  <c r="M44" i="8" s="1"/>
  <c r="M44" i="9" s="1"/>
  <c r="M48" i="5"/>
  <c r="M48" i="6" s="1"/>
  <c r="M48" i="7" s="1"/>
  <c r="M48" i="8" s="1"/>
  <c r="M48" i="9" s="1"/>
  <c r="K15" i="10"/>
  <c r="K15" i="9"/>
  <c r="G23" i="5"/>
  <c r="G20" i="6"/>
  <c r="G20" i="7" s="1"/>
  <c r="G20" i="8" s="1"/>
  <c r="E23" i="5"/>
  <c r="E23" i="6" s="1"/>
  <c r="E23" i="7" s="1"/>
  <c r="E23" i="8" s="1"/>
  <c r="M16" i="6"/>
  <c r="M16" i="7" s="1"/>
  <c r="M16" i="8" s="1"/>
  <c r="M19" i="5"/>
  <c r="M19" i="6" s="1"/>
  <c r="M19" i="7" s="1"/>
  <c r="M19" i="8" s="1"/>
  <c r="V35" i="9"/>
  <c r="V40" i="9"/>
  <c r="U9" i="9"/>
  <c r="U9" i="10"/>
  <c r="H9" i="9"/>
  <c r="H9" i="10"/>
  <c r="N12" i="9"/>
  <c r="N12" i="10"/>
  <c r="U12" i="9"/>
  <c r="U12" i="10"/>
  <c r="H17" i="9"/>
  <c r="H17" i="10"/>
  <c r="N21" i="9"/>
  <c r="N21" i="10"/>
  <c r="U21" i="9"/>
  <c r="U21" i="10"/>
  <c r="N10" i="9"/>
  <c r="N10" i="10"/>
  <c r="U10" i="9"/>
  <c r="U10" i="10"/>
  <c r="N18" i="9"/>
  <c r="N18" i="10"/>
  <c r="U18" i="9"/>
  <c r="U18" i="10"/>
  <c r="N13" i="9"/>
  <c r="N13" i="10"/>
  <c r="U13" i="9"/>
  <c r="U13" i="10"/>
  <c r="N22" i="9"/>
  <c r="N22" i="10"/>
  <c r="U22" i="9"/>
  <c r="U22" i="10"/>
  <c r="N9" i="9"/>
  <c r="N9" i="10"/>
  <c r="H13" i="9"/>
  <c r="H13" i="10"/>
  <c r="N17" i="9"/>
  <c r="N17" i="10"/>
  <c r="U17" i="9"/>
  <c r="U17" i="10"/>
  <c r="V30" i="9"/>
  <c r="V46" i="9"/>
  <c r="T52" i="8"/>
  <c r="T52" i="9" s="1"/>
  <c r="T51" i="8"/>
  <c r="T51" i="9" s="1"/>
  <c r="V9" i="8"/>
  <c r="V17" i="8"/>
  <c r="V13" i="8"/>
  <c r="V35" i="8"/>
  <c r="V40" i="8"/>
  <c r="V30" i="8"/>
  <c r="V46" i="8"/>
  <c r="V9" i="7"/>
  <c r="V17" i="7"/>
  <c r="V30" i="7"/>
  <c r="V13" i="7"/>
  <c r="V35" i="7"/>
  <c r="V40" i="7"/>
  <c r="V46" i="7"/>
  <c r="V46" i="6"/>
  <c r="V35" i="6"/>
  <c r="V40" i="6"/>
  <c r="V9" i="6"/>
  <c r="V30" i="6"/>
  <c r="V13" i="6"/>
  <c r="V17" i="6"/>
  <c r="V35" i="5"/>
  <c r="V40" i="5"/>
  <c r="V13" i="5"/>
  <c r="V46" i="5"/>
  <c r="V17" i="5"/>
  <c r="V9" i="5"/>
  <c r="V30" i="5"/>
  <c r="U10" i="4"/>
  <c r="U11" i="5" s="1"/>
  <c r="U11" i="6" s="1"/>
  <c r="U11" i="7" s="1"/>
  <c r="U11" i="8" s="1"/>
  <c r="U7" i="5"/>
  <c r="U7" i="6" s="1"/>
  <c r="U7" i="7" s="1"/>
  <c r="U7" i="8" s="1"/>
  <c r="N22" i="4"/>
  <c r="N20" i="5"/>
  <c r="N20" i="6" s="1"/>
  <c r="N20" i="7" s="1"/>
  <c r="N20" i="8" s="1"/>
  <c r="U20" i="5"/>
  <c r="U20" i="6" s="1"/>
  <c r="U20" i="7" s="1"/>
  <c r="U20" i="8" s="1"/>
  <c r="U22" i="4"/>
  <c r="N33" i="5"/>
  <c r="N33" i="6" s="1"/>
  <c r="N33" i="7" s="1"/>
  <c r="N33" i="8" s="1"/>
  <c r="N33" i="9" s="1"/>
  <c r="U33" i="5"/>
  <c r="U33" i="6" s="1"/>
  <c r="U33" i="7" s="1"/>
  <c r="U33" i="8" s="1"/>
  <c r="U33" i="9" s="1"/>
  <c r="U36" i="4"/>
  <c r="H44" i="5"/>
  <c r="H44" i="6" s="1"/>
  <c r="H44" i="7" s="1"/>
  <c r="H44" i="8" s="1"/>
  <c r="H44" i="9" s="1"/>
  <c r="N25" i="5"/>
  <c r="N25" i="6" s="1"/>
  <c r="N25" i="7" s="1"/>
  <c r="N25" i="8" s="1"/>
  <c r="N25" i="9" s="1"/>
  <c r="N26" i="4"/>
  <c r="N27" i="5" s="1"/>
  <c r="N27" i="6" s="1"/>
  <c r="N27" i="7" s="1"/>
  <c r="N27" i="8" s="1"/>
  <c r="N27" i="9" s="1"/>
  <c r="U25" i="5"/>
  <c r="U25" i="6" s="1"/>
  <c r="U25" i="7" s="1"/>
  <c r="U25" i="8" s="1"/>
  <c r="U25" i="9" s="1"/>
  <c r="U26" i="4"/>
  <c r="U27" i="5" s="1"/>
  <c r="U27" i="6" s="1"/>
  <c r="U27" i="7" s="1"/>
  <c r="U27" i="8" s="1"/>
  <c r="U27" i="9" s="1"/>
  <c r="H27" i="4"/>
  <c r="H28" i="5" s="1"/>
  <c r="H28" i="6" s="1"/>
  <c r="H28" i="7" s="1"/>
  <c r="H28" i="8" s="1"/>
  <c r="H28" i="9" s="1"/>
  <c r="H32" i="4"/>
  <c r="N14" i="4"/>
  <c r="N15" i="5" s="1"/>
  <c r="N15" i="6" s="1"/>
  <c r="N15" i="7" s="1"/>
  <c r="N15" i="8" s="1"/>
  <c r="N14" i="5"/>
  <c r="N14" i="6" s="1"/>
  <c r="N14" i="7" s="1"/>
  <c r="N14" i="8" s="1"/>
  <c r="U14" i="5"/>
  <c r="U14" i="6" s="1"/>
  <c r="U14" i="7" s="1"/>
  <c r="U14" i="8" s="1"/>
  <c r="U14" i="4"/>
  <c r="U15" i="5" s="1"/>
  <c r="U15" i="6" s="1"/>
  <c r="U15" i="7" s="1"/>
  <c r="U15" i="8" s="1"/>
  <c r="N39" i="5"/>
  <c r="N39" i="6" s="1"/>
  <c r="N39" i="7" s="1"/>
  <c r="N39" i="8" s="1"/>
  <c r="N39" i="9" s="1"/>
  <c r="U39" i="5"/>
  <c r="U39" i="6" s="1"/>
  <c r="U39" i="7" s="1"/>
  <c r="U39" i="8" s="1"/>
  <c r="U39" i="9" s="1"/>
  <c r="U42" i="4"/>
  <c r="N18" i="4"/>
  <c r="N19" i="5" s="1"/>
  <c r="N19" i="6" s="1"/>
  <c r="N19" i="7" s="1"/>
  <c r="N19" i="8" s="1"/>
  <c r="N16" i="5"/>
  <c r="N16" i="6" s="1"/>
  <c r="N16" i="7" s="1"/>
  <c r="N16" i="8" s="1"/>
  <c r="U18" i="4"/>
  <c r="U19" i="5" s="1"/>
  <c r="U19" i="6" s="1"/>
  <c r="U19" i="7" s="1"/>
  <c r="U19" i="8" s="1"/>
  <c r="U16" i="5"/>
  <c r="U16" i="6" s="1"/>
  <c r="U16" i="7" s="1"/>
  <c r="U16" i="8" s="1"/>
  <c r="N31" i="4"/>
  <c r="N32" i="5" s="1"/>
  <c r="N32" i="6" s="1"/>
  <c r="N32" i="7" s="1"/>
  <c r="N32" i="8" s="1"/>
  <c r="N32" i="9" s="1"/>
  <c r="N31" i="5"/>
  <c r="N31" i="6" s="1"/>
  <c r="N31" i="7" s="1"/>
  <c r="N31" i="8" s="1"/>
  <c r="N31" i="9" s="1"/>
  <c r="U31" i="4"/>
  <c r="U32" i="5" s="1"/>
  <c r="U32" i="6" s="1"/>
  <c r="U32" i="7" s="1"/>
  <c r="U32" i="8" s="1"/>
  <c r="U32" i="9" s="1"/>
  <c r="U31" i="5"/>
  <c r="U31" i="6" s="1"/>
  <c r="U31" i="7" s="1"/>
  <c r="U31" i="8" s="1"/>
  <c r="U31" i="9" s="1"/>
  <c r="N47" i="4"/>
  <c r="N48" i="5" s="1"/>
  <c r="N48" i="6" s="1"/>
  <c r="N48" i="7" s="1"/>
  <c r="N48" i="8" s="1"/>
  <c r="N48" i="9" s="1"/>
  <c r="N44" i="5"/>
  <c r="N44" i="6" s="1"/>
  <c r="N44" i="7" s="1"/>
  <c r="N44" i="8" s="1"/>
  <c r="N44" i="9" s="1"/>
  <c r="U47" i="4"/>
  <c r="U48" i="5" s="1"/>
  <c r="U48" i="6" s="1"/>
  <c r="U48" i="7" s="1"/>
  <c r="U48" i="8" s="1"/>
  <c r="U48" i="9" s="1"/>
  <c r="U44" i="5"/>
  <c r="U44" i="6" s="1"/>
  <c r="U44" i="7" s="1"/>
  <c r="U44" i="8" s="1"/>
  <c r="U44" i="9" s="1"/>
  <c r="V34" i="4"/>
  <c r="V39" i="4"/>
  <c r="V8" i="4"/>
  <c r="V29" i="4"/>
  <c r="V43" i="4"/>
  <c r="V45" i="4"/>
  <c r="V12" i="4"/>
  <c r="V16" i="4"/>
  <c r="K49" i="3"/>
  <c r="K52" i="3"/>
  <c r="V43" i="3"/>
  <c r="V45" i="3"/>
  <c r="V27" i="3"/>
  <c r="V34" i="3"/>
  <c r="V39" i="3"/>
  <c r="O49" i="3"/>
  <c r="V8" i="3"/>
  <c r="V16" i="3"/>
  <c r="V24" i="1"/>
  <c r="H24" i="3"/>
  <c r="H24" i="4" s="1"/>
  <c r="V7" i="1"/>
  <c r="N7" i="3"/>
  <c r="V29" i="3"/>
  <c r="N49" i="1"/>
  <c r="N50" i="3"/>
  <c r="N50" i="4" s="1"/>
  <c r="V12" i="3"/>
  <c r="V19" i="1"/>
  <c r="H19" i="3"/>
  <c r="H19" i="4" s="1"/>
  <c r="V21" i="1"/>
  <c r="H21" i="3"/>
  <c r="H21" i="4" s="1"/>
  <c r="H22" i="5" s="1"/>
  <c r="H22" i="6" s="1"/>
  <c r="H22" i="7" s="1"/>
  <c r="H22" i="8" s="1"/>
  <c r="V32" i="3"/>
  <c r="V34" i="1"/>
  <c r="N35" i="3"/>
  <c r="N35" i="4" s="1"/>
  <c r="N36" i="5" s="1"/>
  <c r="N36" i="6" s="1"/>
  <c r="N36" i="7" s="1"/>
  <c r="N36" i="8" s="1"/>
  <c r="N36" i="9" s="1"/>
  <c r="J53" i="3"/>
  <c r="V27" i="1"/>
  <c r="V31" i="1"/>
  <c r="V12" i="1"/>
  <c r="V33" i="1"/>
  <c r="V38" i="1"/>
  <c r="V11" i="2"/>
  <c r="H11" i="1"/>
  <c r="V7" i="2"/>
  <c r="V9" i="2"/>
  <c r="H9" i="1"/>
  <c r="V15" i="2"/>
  <c r="H15" i="1"/>
  <c r="V17" i="2"/>
  <c r="H17" i="1"/>
  <c r="V25" i="2"/>
  <c r="H25" i="1"/>
  <c r="V29" i="2"/>
  <c r="H29" i="1"/>
  <c r="V42" i="1"/>
  <c r="V44" i="1"/>
  <c r="V8" i="1"/>
  <c r="V16" i="1"/>
  <c r="U41" i="1"/>
  <c r="U42" i="3" s="1"/>
  <c r="V42" i="2"/>
  <c r="H43" i="1"/>
  <c r="V44" i="2"/>
  <c r="H45" i="1"/>
  <c r="V48" i="2"/>
  <c r="V13" i="2"/>
  <c r="H13" i="1"/>
  <c r="V20" i="2"/>
  <c r="H20" i="1"/>
  <c r="V28" i="1"/>
  <c r="V32" i="2"/>
  <c r="H32" i="1"/>
  <c r="V37" i="2"/>
  <c r="H37" i="1"/>
  <c r="H38" i="3" s="1"/>
  <c r="H38" i="4" s="1"/>
  <c r="V39" i="2"/>
  <c r="H39" i="1"/>
  <c r="V8" i="2"/>
  <c r="V16" i="2"/>
  <c r="V24" i="2"/>
  <c r="V38" i="2"/>
  <c r="V28" i="2"/>
  <c r="V34" i="2"/>
  <c r="V12" i="2"/>
  <c r="V19" i="2"/>
  <c r="V21" i="2"/>
  <c r="V27" i="2"/>
  <c r="V31" i="2"/>
  <c r="V33" i="2"/>
  <c r="V41" i="2"/>
  <c r="V43" i="2"/>
  <c r="V49" i="2"/>
  <c r="O23" i="2"/>
  <c r="I47" i="2"/>
  <c r="P47" i="2"/>
  <c r="E36" i="2"/>
  <c r="H36" i="2"/>
  <c r="R36" i="2"/>
  <c r="K46" i="2"/>
  <c r="O36" i="2"/>
  <c r="O47" i="2" s="1"/>
  <c r="G46" i="2"/>
  <c r="F47" i="2"/>
  <c r="G47" i="2" s="1"/>
  <c r="S47" i="2"/>
  <c r="T47" i="2" s="1"/>
  <c r="T46" i="2"/>
  <c r="H10" i="2"/>
  <c r="N10" i="2"/>
  <c r="N10" i="1" s="1"/>
  <c r="N10" i="3" s="1"/>
  <c r="R10" i="2"/>
  <c r="R14" i="2"/>
  <c r="K14" i="2"/>
  <c r="G18" i="2"/>
  <c r="K18" i="2"/>
  <c r="K22" i="2"/>
  <c r="D23" i="2"/>
  <c r="K26" i="2"/>
  <c r="H30" i="2"/>
  <c r="H30" i="1" s="1"/>
  <c r="H31" i="3" s="1"/>
  <c r="E35" i="2"/>
  <c r="J36" i="2"/>
  <c r="N40" i="2"/>
  <c r="N40" i="1" s="1"/>
  <c r="R40" i="2"/>
  <c r="K45" i="2"/>
  <c r="D46" i="2"/>
  <c r="L46" i="2"/>
  <c r="Q23" i="2"/>
  <c r="U30" i="2"/>
  <c r="U30" i="1" s="1"/>
  <c r="U31" i="3" s="1"/>
  <c r="S36" i="2"/>
  <c r="T36" i="2" s="1"/>
  <c r="Q46" i="2"/>
  <c r="U18" i="2"/>
  <c r="U18" i="1" s="1"/>
  <c r="U22" i="2"/>
  <c r="U22" i="1" s="1"/>
  <c r="J23" i="2"/>
  <c r="U26" i="2"/>
  <c r="U26" i="1" s="1"/>
  <c r="N30" i="2"/>
  <c r="N30" i="1" s="1"/>
  <c r="N31" i="3" s="1"/>
  <c r="H40" i="2"/>
  <c r="U45" i="2"/>
  <c r="U46" i="1" s="1"/>
  <c r="V9" i="9" l="1"/>
  <c r="U36" i="2"/>
  <c r="U36" i="1" s="1"/>
  <c r="U37" i="3" s="1"/>
  <c r="M20" i="10"/>
  <c r="M20" i="9"/>
  <c r="G7" i="10"/>
  <c r="G7" i="9"/>
  <c r="G14" i="10"/>
  <c r="G14" i="9"/>
  <c r="E49" i="5"/>
  <c r="E49" i="6" s="1"/>
  <c r="E49" i="7" s="1"/>
  <c r="E49" i="8" s="1"/>
  <c r="E49" i="9" s="1"/>
  <c r="M19" i="10"/>
  <c r="M19" i="9"/>
  <c r="G20" i="10"/>
  <c r="G20" i="9"/>
  <c r="M15" i="10"/>
  <c r="M15" i="9"/>
  <c r="G19" i="10"/>
  <c r="G19" i="9"/>
  <c r="M38" i="5"/>
  <c r="M38" i="6" s="1"/>
  <c r="M38" i="7" s="1"/>
  <c r="M38" i="8" s="1"/>
  <c r="M38" i="9" s="1"/>
  <c r="G15" i="10"/>
  <c r="G15" i="9"/>
  <c r="K49" i="5"/>
  <c r="K49" i="6" s="1"/>
  <c r="K49" i="7" s="1"/>
  <c r="K49" i="8" s="1"/>
  <c r="K49" i="9" s="1"/>
  <c r="K23" i="10"/>
  <c r="K23" i="9"/>
  <c r="M16" i="10"/>
  <c r="M16" i="9"/>
  <c r="G23" i="6"/>
  <c r="G23" i="7" s="1"/>
  <c r="G23" i="8" s="1"/>
  <c r="G24" i="5"/>
  <c r="G24" i="6" s="1"/>
  <c r="G24" i="7" s="1"/>
  <c r="G24" i="8" s="1"/>
  <c r="M14" i="10"/>
  <c r="M14" i="9"/>
  <c r="H29" i="8"/>
  <c r="V29" i="7"/>
  <c r="G38" i="5"/>
  <c r="G38" i="6" s="1"/>
  <c r="G38" i="7" s="1"/>
  <c r="G38" i="8" s="1"/>
  <c r="G38" i="9" s="1"/>
  <c r="G37" i="6"/>
  <c r="G37" i="7" s="1"/>
  <c r="G37" i="8" s="1"/>
  <c r="G37" i="9" s="1"/>
  <c r="G16" i="10"/>
  <c r="G16" i="9"/>
  <c r="H52" i="8"/>
  <c r="V52" i="8" s="1"/>
  <c r="H52" i="9"/>
  <c r="V52" i="9" s="1"/>
  <c r="V52" i="7"/>
  <c r="E23" i="10"/>
  <c r="E23" i="9"/>
  <c r="K53" i="9"/>
  <c r="K53" i="8"/>
  <c r="K53" i="7"/>
  <c r="K53" i="6"/>
  <c r="K53" i="5"/>
  <c r="K52" i="4"/>
  <c r="M23" i="6"/>
  <c r="M23" i="7" s="1"/>
  <c r="M23" i="8" s="1"/>
  <c r="G11" i="10"/>
  <c r="G11" i="9"/>
  <c r="M43" i="6"/>
  <c r="M43" i="7" s="1"/>
  <c r="M43" i="8" s="1"/>
  <c r="M43" i="9" s="1"/>
  <c r="M49" i="5"/>
  <c r="G43" i="6"/>
  <c r="G43" i="7" s="1"/>
  <c r="G43" i="8" s="1"/>
  <c r="G43" i="9" s="1"/>
  <c r="G49" i="5"/>
  <c r="V28" i="9"/>
  <c r="V36" i="9"/>
  <c r="V13" i="9"/>
  <c r="V17" i="9"/>
  <c r="V9" i="10"/>
  <c r="U19" i="9"/>
  <c r="U19" i="10"/>
  <c r="N16" i="9"/>
  <c r="N16" i="10"/>
  <c r="N15" i="9"/>
  <c r="N15" i="10"/>
  <c r="U20" i="9"/>
  <c r="U20" i="10"/>
  <c r="U11" i="9"/>
  <c r="U11" i="10"/>
  <c r="V13" i="10"/>
  <c r="N14" i="9"/>
  <c r="N14" i="10"/>
  <c r="U7" i="9"/>
  <c r="U7" i="10"/>
  <c r="N19" i="9"/>
  <c r="N19" i="10"/>
  <c r="U15" i="9"/>
  <c r="U15" i="10"/>
  <c r="N20" i="9"/>
  <c r="N20" i="10"/>
  <c r="V17" i="10"/>
  <c r="H22" i="9"/>
  <c r="H22" i="10"/>
  <c r="V22" i="10" s="1"/>
  <c r="U16" i="9"/>
  <c r="U16" i="10"/>
  <c r="U14" i="9"/>
  <c r="U14" i="10"/>
  <c r="V44" i="9"/>
  <c r="V22" i="8"/>
  <c r="V28" i="8"/>
  <c r="V36" i="8"/>
  <c r="V44" i="8"/>
  <c r="V22" i="7"/>
  <c r="V28" i="7"/>
  <c r="V36" i="7"/>
  <c r="V44" i="7"/>
  <c r="V36" i="6"/>
  <c r="V22" i="6"/>
  <c r="V28" i="6"/>
  <c r="V44" i="6"/>
  <c r="V36" i="5"/>
  <c r="V22" i="5"/>
  <c r="V28" i="5"/>
  <c r="V44" i="5"/>
  <c r="V27" i="4"/>
  <c r="N36" i="4"/>
  <c r="N37" i="5" s="1"/>
  <c r="N37" i="6" s="1"/>
  <c r="N37" i="7" s="1"/>
  <c r="N37" i="8" s="1"/>
  <c r="N37" i="9" s="1"/>
  <c r="H33" i="5"/>
  <c r="H33" i="6" s="1"/>
  <c r="H33" i="7" s="1"/>
  <c r="H33" i="8" s="1"/>
  <c r="H33" i="9" s="1"/>
  <c r="V32" i="4"/>
  <c r="N23" i="5"/>
  <c r="N23" i="6" s="1"/>
  <c r="N23" i="7" s="1"/>
  <c r="N23" i="8" s="1"/>
  <c r="U37" i="5"/>
  <c r="U37" i="6" s="1"/>
  <c r="U37" i="7" s="1"/>
  <c r="U37" i="8" s="1"/>
  <c r="U37" i="9" s="1"/>
  <c r="U37" i="4"/>
  <c r="U38" i="5" s="1"/>
  <c r="U38" i="6" s="1"/>
  <c r="U38" i="7" s="1"/>
  <c r="U38" i="8" s="1"/>
  <c r="U38" i="9" s="1"/>
  <c r="U23" i="4"/>
  <c r="U24" i="5" s="1"/>
  <c r="U24" i="6" s="1"/>
  <c r="U24" i="7" s="1"/>
  <c r="U24" i="8" s="1"/>
  <c r="U23" i="5"/>
  <c r="U23" i="6" s="1"/>
  <c r="U23" i="7" s="1"/>
  <c r="U23" i="8" s="1"/>
  <c r="U48" i="4"/>
  <c r="U43" i="5"/>
  <c r="U43" i="6" s="1"/>
  <c r="U43" i="7" s="1"/>
  <c r="U43" i="8" s="1"/>
  <c r="U43" i="9" s="1"/>
  <c r="H39" i="5"/>
  <c r="H39" i="6" s="1"/>
  <c r="H39" i="7" s="1"/>
  <c r="H39" i="8" s="1"/>
  <c r="H39" i="9" s="1"/>
  <c r="H20" i="5"/>
  <c r="H20" i="6" s="1"/>
  <c r="H20" i="7" s="1"/>
  <c r="H20" i="8" s="1"/>
  <c r="H25" i="5"/>
  <c r="H25" i="6" s="1"/>
  <c r="H25" i="7" s="1"/>
  <c r="H25" i="8" s="1"/>
  <c r="H25" i="9" s="1"/>
  <c r="V21" i="4"/>
  <c r="V35" i="4"/>
  <c r="V50" i="4"/>
  <c r="N51" i="5"/>
  <c r="V38" i="4"/>
  <c r="V19" i="4"/>
  <c r="V24" i="4"/>
  <c r="V45" i="2"/>
  <c r="V10" i="2"/>
  <c r="V21" i="3"/>
  <c r="V35" i="3"/>
  <c r="V50" i="3"/>
  <c r="V38" i="3"/>
  <c r="V19" i="3"/>
  <c r="V7" i="3"/>
  <c r="N7" i="4"/>
  <c r="V24" i="3"/>
  <c r="V26" i="2"/>
  <c r="U18" i="3"/>
  <c r="U26" i="3"/>
  <c r="N41" i="1"/>
  <c r="N42" i="3" s="1"/>
  <c r="N41" i="3"/>
  <c r="N41" i="4" s="1"/>
  <c r="V14" i="2"/>
  <c r="V39" i="1"/>
  <c r="H40" i="3"/>
  <c r="H40" i="4" s="1"/>
  <c r="H41" i="5" s="1"/>
  <c r="H41" i="6" s="1"/>
  <c r="H41" i="7" s="1"/>
  <c r="H41" i="8" s="1"/>
  <c r="H41" i="9" s="1"/>
  <c r="V32" i="1"/>
  <c r="H33" i="3"/>
  <c r="H33" i="4" s="1"/>
  <c r="H34" i="5" s="1"/>
  <c r="H34" i="6" s="1"/>
  <c r="H34" i="7" s="1"/>
  <c r="H34" i="8" s="1"/>
  <c r="H34" i="9" s="1"/>
  <c r="V22" i="2"/>
  <c r="V45" i="1"/>
  <c r="H46" i="3"/>
  <c r="H46" i="4" s="1"/>
  <c r="H47" i="5" s="1"/>
  <c r="H47" i="6" s="1"/>
  <c r="H47" i="7" s="1"/>
  <c r="H47" i="8" s="1"/>
  <c r="H47" i="9" s="1"/>
  <c r="V11" i="1"/>
  <c r="H11" i="3"/>
  <c r="H11" i="4" s="1"/>
  <c r="H12" i="5" s="1"/>
  <c r="H12" i="6" s="1"/>
  <c r="H12" i="7" s="1"/>
  <c r="H12" i="8" s="1"/>
  <c r="U22" i="3"/>
  <c r="V46" i="1"/>
  <c r="U47" i="3"/>
  <c r="V13" i="1"/>
  <c r="H13" i="3"/>
  <c r="H13" i="4" s="1"/>
  <c r="V29" i="1"/>
  <c r="H30" i="3"/>
  <c r="H30" i="4" s="1"/>
  <c r="V17" i="1"/>
  <c r="H17" i="3"/>
  <c r="H17" i="4" s="1"/>
  <c r="H18" i="5" s="1"/>
  <c r="H18" i="6" s="1"/>
  <c r="H18" i="7" s="1"/>
  <c r="H18" i="8" s="1"/>
  <c r="V9" i="1"/>
  <c r="H9" i="3"/>
  <c r="H9" i="4" s="1"/>
  <c r="V43" i="1"/>
  <c r="H44" i="3"/>
  <c r="H44" i="4" s="1"/>
  <c r="V31" i="3"/>
  <c r="V20" i="1"/>
  <c r="H20" i="3"/>
  <c r="H20" i="4" s="1"/>
  <c r="H21" i="5" s="1"/>
  <c r="H21" i="6" s="1"/>
  <c r="H21" i="7" s="1"/>
  <c r="H21" i="8" s="1"/>
  <c r="V25" i="1"/>
  <c r="H25" i="3"/>
  <c r="H25" i="4" s="1"/>
  <c r="H26" i="5" s="1"/>
  <c r="H26" i="6" s="1"/>
  <c r="H26" i="7" s="1"/>
  <c r="H26" i="8" s="1"/>
  <c r="H26" i="9" s="1"/>
  <c r="V15" i="1"/>
  <c r="H15" i="3"/>
  <c r="H15" i="4" s="1"/>
  <c r="V18" i="2"/>
  <c r="V40" i="2"/>
  <c r="V35" i="2"/>
  <c r="V30" i="1"/>
  <c r="V30" i="2"/>
  <c r="H41" i="1"/>
  <c r="H42" i="3" s="1"/>
  <c r="V37" i="1"/>
  <c r="R23" i="2"/>
  <c r="U23" i="2"/>
  <c r="U23" i="1" s="1"/>
  <c r="U23" i="3" s="1"/>
  <c r="R46" i="2"/>
  <c r="U46" i="2"/>
  <c r="U47" i="1" s="1"/>
  <c r="U48" i="3" s="1"/>
  <c r="Q47" i="2"/>
  <c r="L47" i="2"/>
  <c r="M47" i="2" s="1"/>
  <c r="M46" i="2"/>
  <c r="K23" i="2"/>
  <c r="N23" i="2"/>
  <c r="N23" i="1" s="1"/>
  <c r="N23" i="3" s="1"/>
  <c r="D47" i="2"/>
  <c r="E46" i="2"/>
  <c r="H46" i="2"/>
  <c r="K36" i="2"/>
  <c r="N36" i="2"/>
  <c r="N36" i="1" s="1"/>
  <c r="E23" i="2"/>
  <c r="H23" i="2"/>
  <c r="J47" i="2"/>
  <c r="N46" i="2"/>
  <c r="N47" i="1" s="1"/>
  <c r="N48" i="3" s="1"/>
  <c r="M23" i="10" l="1"/>
  <c r="M23" i="9"/>
  <c r="G50" i="5"/>
  <c r="G50" i="6" s="1"/>
  <c r="G50" i="7" s="1"/>
  <c r="G50" i="8" s="1"/>
  <c r="G50" i="9" s="1"/>
  <c r="G49" i="6"/>
  <c r="G49" i="7" s="1"/>
  <c r="G49" i="8" s="1"/>
  <c r="G49" i="9" s="1"/>
  <c r="G24" i="10"/>
  <c r="G24" i="9"/>
  <c r="M49" i="6"/>
  <c r="M49" i="7" s="1"/>
  <c r="M49" i="8" s="1"/>
  <c r="M49" i="9" s="1"/>
  <c r="H29" i="9"/>
  <c r="V29" i="9" s="1"/>
  <c r="V29" i="8"/>
  <c r="G23" i="10"/>
  <c r="G23" i="9"/>
  <c r="V26" i="9"/>
  <c r="V34" i="9"/>
  <c r="V39" i="9"/>
  <c r="V47" i="9"/>
  <c r="V33" i="9"/>
  <c r="V41" i="9"/>
  <c r="V25" i="9"/>
  <c r="V22" i="9"/>
  <c r="H18" i="9"/>
  <c r="H18" i="10"/>
  <c r="V18" i="10" s="1"/>
  <c r="H21" i="9"/>
  <c r="H21" i="10"/>
  <c r="V21" i="10" s="1"/>
  <c r="H12" i="9"/>
  <c r="H12" i="10"/>
  <c r="V12" i="10" s="1"/>
  <c r="H20" i="9"/>
  <c r="H20" i="10"/>
  <c r="V20" i="10" s="1"/>
  <c r="U23" i="9"/>
  <c r="U23" i="10"/>
  <c r="N23" i="9"/>
  <c r="N23" i="10"/>
  <c r="U24" i="9"/>
  <c r="U24" i="10"/>
  <c r="V26" i="8"/>
  <c r="V34" i="8"/>
  <c r="V39" i="8"/>
  <c r="V18" i="8"/>
  <c r="V47" i="8"/>
  <c r="V33" i="8"/>
  <c r="V21" i="8"/>
  <c r="V41" i="8"/>
  <c r="N51" i="8"/>
  <c r="V51" i="8" s="1"/>
  <c r="N51" i="9"/>
  <c r="V51" i="9" s="1"/>
  <c r="V25" i="8"/>
  <c r="V12" i="8"/>
  <c r="V20" i="8"/>
  <c r="V26" i="7"/>
  <c r="V34" i="7"/>
  <c r="V39" i="7"/>
  <c r="V18" i="7"/>
  <c r="V47" i="7"/>
  <c r="V33" i="7"/>
  <c r="V21" i="7"/>
  <c r="V41" i="7"/>
  <c r="V25" i="7"/>
  <c r="V12" i="7"/>
  <c r="V20" i="7"/>
  <c r="V26" i="6"/>
  <c r="V34" i="6"/>
  <c r="V39" i="6"/>
  <c r="V18" i="6"/>
  <c r="V47" i="6"/>
  <c r="V33" i="6"/>
  <c r="V21" i="6"/>
  <c r="V41" i="6"/>
  <c r="N51" i="6"/>
  <c r="V51" i="6" s="1"/>
  <c r="N51" i="7"/>
  <c r="V51" i="7" s="1"/>
  <c r="V25" i="6"/>
  <c r="V12" i="6"/>
  <c r="V20" i="6"/>
  <c r="V21" i="5"/>
  <c r="V41" i="5"/>
  <c r="V51" i="5"/>
  <c r="V25" i="5"/>
  <c r="V12" i="5"/>
  <c r="V20" i="5"/>
  <c r="V26" i="5"/>
  <c r="V34" i="5"/>
  <c r="V39" i="5"/>
  <c r="V18" i="5"/>
  <c r="V47" i="5"/>
  <c r="V33" i="5"/>
  <c r="V46" i="2"/>
  <c r="N37" i="4"/>
  <c r="N38" i="5" s="1"/>
  <c r="N38" i="6" s="1"/>
  <c r="N38" i="7" s="1"/>
  <c r="N38" i="8" s="1"/>
  <c r="N38" i="9" s="1"/>
  <c r="H42" i="4"/>
  <c r="H43" i="5" s="1"/>
  <c r="H43" i="6" s="1"/>
  <c r="H43" i="7" s="1"/>
  <c r="H43" i="8" s="1"/>
  <c r="H43" i="9" s="1"/>
  <c r="H26" i="4"/>
  <c r="H27" i="5" s="1"/>
  <c r="H27" i="6" s="1"/>
  <c r="H27" i="7" s="1"/>
  <c r="H27" i="8" s="1"/>
  <c r="H27" i="9" s="1"/>
  <c r="H18" i="4"/>
  <c r="H19" i="5" s="1"/>
  <c r="H19" i="6" s="1"/>
  <c r="H19" i="7" s="1"/>
  <c r="H19" i="8" s="1"/>
  <c r="H16" i="5"/>
  <c r="H16" i="6" s="1"/>
  <c r="H16" i="7" s="1"/>
  <c r="H16" i="8" s="1"/>
  <c r="N42" i="5"/>
  <c r="N42" i="6" s="1"/>
  <c r="N42" i="7" s="1"/>
  <c r="N42" i="8" s="1"/>
  <c r="N42" i="9" s="1"/>
  <c r="N42" i="4"/>
  <c r="U49" i="5"/>
  <c r="U49" i="6" s="1"/>
  <c r="U49" i="7" s="1"/>
  <c r="U49" i="8" s="1"/>
  <c r="U49" i="9" s="1"/>
  <c r="U49" i="4"/>
  <c r="U50" i="5" s="1"/>
  <c r="U50" i="6" s="1"/>
  <c r="U50" i="7" s="1"/>
  <c r="U50" i="8" s="1"/>
  <c r="U50" i="9" s="1"/>
  <c r="H36" i="4"/>
  <c r="H10" i="5"/>
  <c r="H10" i="6" s="1"/>
  <c r="H10" i="7" s="1"/>
  <c r="H10" i="8" s="1"/>
  <c r="H10" i="4"/>
  <c r="H11" i="5" s="1"/>
  <c r="H11" i="6" s="1"/>
  <c r="H11" i="7" s="1"/>
  <c r="H11" i="8" s="1"/>
  <c r="H31" i="5"/>
  <c r="H31" i="6" s="1"/>
  <c r="H31" i="7" s="1"/>
  <c r="H31" i="8" s="1"/>
  <c r="H31" i="9" s="1"/>
  <c r="H31" i="4"/>
  <c r="H32" i="5" s="1"/>
  <c r="H32" i="6" s="1"/>
  <c r="H32" i="7" s="1"/>
  <c r="H32" i="8" s="1"/>
  <c r="H32" i="9" s="1"/>
  <c r="H45" i="5"/>
  <c r="H45" i="6" s="1"/>
  <c r="H45" i="7" s="1"/>
  <c r="H45" i="8" s="1"/>
  <c r="H45" i="9" s="1"/>
  <c r="H47" i="4"/>
  <c r="H48" i="5" s="1"/>
  <c r="H48" i="6" s="1"/>
  <c r="H48" i="7" s="1"/>
  <c r="H48" i="8" s="1"/>
  <c r="H48" i="9" s="1"/>
  <c r="H14" i="5"/>
  <c r="H14" i="6" s="1"/>
  <c r="H14" i="7" s="1"/>
  <c r="H14" i="8" s="1"/>
  <c r="H14" i="4"/>
  <c r="H15" i="5" s="1"/>
  <c r="H15" i="6" s="1"/>
  <c r="H15" i="7" s="1"/>
  <c r="H15" i="8" s="1"/>
  <c r="N7" i="5"/>
  <c r="N10" i="4"/>
  <c r="H22" i="4"/>
  <c r="V44" i="4"/>
  <c r="V17" i="4"/>
  <c r="V13" i="4"/>
  <c r="V46" i="4"/>
  <c r="V15" i="4"/>
  <c r="V20" i="4"/>
  <c r="V22" i="4" s="1"/>
  <c r="V40" i="4"/>
  <c r="V41" i="4"/>
  <c r="V9" i="4"/>
  <c r="V30" i="4"/>
  <c r="V31" i="4" s="1"/>
  <c r="V11" i="4"/>
  <c r="V25" i="4"/>
  <c r="V26" i="4" s="1"/>
  <c r="V33" i="4"/>
  <c r="V36" i="4" s="1"/>
  <c r="V7" i="4"/>
  <c r="V44" i="3"/>
  <c r="V33" i="3"/>
  <c r="V15" i="3"/>
  <c r="V20" i="3"/>
  <c r="V17" i="3"/>
  <c r="V13" i="3"/>
  <c r="V46" i="3"/>
  <c r="V40" i="3"/>
  <c r="V41" i="3"/>
  <c r="V25" i="3"/>
  <c r="V9" i="3"/>
  <c r="V30" i="3"/>
  <c r="V47" i="3"/>
  <c r="V11" i="3"/>
  <c r="V23" i="2"/>
  <c r="N37" i="3"/>
  <c r="V36" i="2"/>
  <c r="H47" i="2"/>
  <c r="J52" i="2"/>
  <c r="M56" i="2" s="1"/>
  <c r="E47" i="2"/>
  <c r="K47" i="2"/>
  <c r="N47" i="2"/>
  <c r="R47" i="2"/>
  <c r="U47" i="2"/>
  <c r="U48" i="1" s="1"/>
  <c r="U49" i="3" s="1"/>
  <c r="V48" i="9" l="1"/>
  <c r="V45" i="9"/>
  <c r="V27" i="9"/>
  <c r="V20" i="9"/>
  <c r="V21" i="9"/>
  <c r="V32" i="9"/>
  <c r="V42" i="9"/>
  <c r="V31" i="9"/>
  <c r="V12" i="9"/>
  <c r="V18" i="9"/>
  <c r="H10" i="9"/>
  <c r="H10" i="10"/>
  <c r="V10" i="10" s="1"/>
  <c r="H15" i="9"/>
  <c r="H15" i="10"/>
  <c r="V15" i="10" s="1"/>
  <c r="H14" i="9"/>
  <c r="H14" i="10"/>
  <c r="V14" i="10" s="1"/>
  <c r="H16" i="9"/>
  <c r="H16" i="10"/>
  <c r="V16" i="10" s="1"/>
  <c r="H11" i="9"/>
  <c r="H11" i="10"/>
  <c r="H19" i="9"/>
  <c r="H19" i="10"/>
  <c r="V19" i="10" s="1"/>
  <c r="V45" i="8"/>
  <c r="V10" i="8"/>
  <c r="V27" i="8"/>
  <c r="V15" i="8"/>
  <c r="V32" i="8"/>
  <c r="V42" i="8"/>
  <c r="V14" i="8"/>
  <c r="V31" i="8"/>
  <c r="V16" i="8"/>
  <c r="V48" i="8"/>
  <c r="V19" i="8"/>
  <c r="V48" i="7"/>
  <c r="V19" i="7"/>
  <c r="V45" i="7"/>
  <c r="V10" i="7"/>
  <c r="V27" i="7"/>
  <c r="V15" i="7"/>
  <c r="V32" i="7"/>
  <c r="V42" i="7"/>
  <c r="V14" i="7"/>
  <c r="V31" i="7"/>
  <c r="V16" i="7"/>
  <c r="V31" i="6"/>
  <c r="V45" i="6"/>
  <c r="V10" i="6"/>
  <c r="V27" i="6"/>
  <c r="V15" i="6"/>
  <c r="V32" i="6"/>
  <c r="V42" i="6"/>
  <c r="V16" i="6"/>
  <c r="V14" i="6"/>
  <c r="V48" i="6"/>
  <c r="V19" i="6"/>
  <c r="V7" i="5"/>
  <c r="N7" i="6"/>
  <c r="V45" i="5"/>
  <c r="V10" i="5"/>
  <c r="V27" i="5"/>
  <c r="V15" i="5"/>
  <c r="V32" i="5"/>
  <c r="V42" i="5"/>
  <c r="V14" i="5"/>
  <c r="V31" i="5"/>
  <c r="V16" i="5"/>
  <c r="V48" i="5"/>
  <c r="V19" i="5"/>
  <c r="V42" i="4"/>
  <c r="V37" i="4"/>
  <c r="H23" i="4"/>
  <c r="H24" i="5" s="1"/>
  <c r="H24" i="6" s="1"/>
  <c r="H24" i="7" s="1"/>
  <c r="H24" i="8" s="1"/>
  <c r="H23" i="5"/>
  <c r="H23" i="6" s="1"/>
  <c r="H23" i="7" s="1"/>
  <c r="H23" i="8" s="1"/>
  <c r="H37" i="5"/>
  <c r="H37" i="6" s="1"/>
  <c r="H37" i="7" s="1"/>
  <c r="H37" i="8" s="1"/>
  <c r="H37" i="9" s="1"/>
  <c r="H37" i="4"/>
  <c r="H38" i="5" s="1"/>
  <c r="H38" i="6" s="1"/>
  <c r="H38" i="7" s="1"/>
  <c r="H38" i="8" s="1"/>
  <c r="H38" i="9" s="1"/>
  <c r="N43" i="5"/>
  <c r="N43" i="6" s="1"/>
  <c r="N43" i="7" s="1"/>
  <c r="N43" i="8" s="1"/>
  <c r="N43" i="9" s="1"/>
  <c r="N48" i="4"/>
  <c r="V47" i="4"/>
  <c r="V10" i="4"/>
  <c r="V14" i="4"/>
  <c r="N11" i="5"/>
  <c r="N11" i="6" s="1"/>
  <c r="N11" i="7" s="1"/>
  <c r="N11" i="8" s="1"/>
  <c r="N23" i="4"/>
  <c r="N24" i="5" s="1"/>
  <c r="N24" i="6" s="1"/>
  <c r="N24" i="7" s="1"/>
  <c r="N24" i="8" s="1"/>
  <c r="H48" i="4"/>
  <c r="V18" i="4"/>
  <c r="V47" i="2"/>
  <c r="V42" i="3"/>
  <c r="N48" i="1"/>
  <c r="N49" i="3" s="1"/>
  <c r="L55" i="2"/>
  <c r="J53" i="2"/>
  <c r="J54" i="2"/>
  <c r="V48" i="4" l="1"/>
  <c r="V43" i="9"/>
  <c r="V14" i="9"/>
  <c r="V10" i="9"/>
  <c r="V38" i="9"/>
  <c r="V37" i="9"/>
  <c r="V19" i="9"/>
  <c r="V16" i="9"/>
  <c r="V15" i="9"/>
  <c r="N24" i="9"/>
  <c r="N24" i="10"/>
  <c r="N11" i="9"/>
  <c r="N11" i="10"/>
  <c r="V11" i="10" s="1"/>
  <c r="H23" i="9"/>
  <c r="H23" i="10"/>
  <c r="V23" i="10" s="1"/>
  <c r="H24" i="9"/>
  <c r="H24" i="10"/>
  <c r="V37" i="8"/>
  <c r="V11" i="8"/>
  <c r="V23" i="8"/>
  <c r="V43" i="8"/>
  <c r="V38" i="8"/>
  <c r="V24" i="8"/>
  <c r="V11" i="7"/>
  <c r="V23" i="7"/>
  <c r="V43" i="7"/>
  <c r="V38" i="7"/>
  <c r="V37" i="7"/>
  <c r="V24" i="7"/>
  <c r="V43" i="6"/>
  <c r="V37" i="6"/>
  <c r="V11" i="6"/>
  <c r="V23" i="6"/>
  <c r="V7" i="6"/>
  <c r="N7" i="7"/>
  <c r="V38" i="6"/>
  <c r="V24" i="6"/>
  <c r="V37" i="5"/>
  <c r="V11" i="5"/>
  <c r="V23" i="5"/>
  <c r="V43" i="5"/>
  <c r="V38" i="5"/>
  <c r="V24" i="5"/>
  <c r="V23" i="4"/>
  <c r="H49" i="5"/>
  <c r="H49" i="6" s="1"/>
  <c r="H49" i="7" s="1"/>
  <c r="H49" i="8" s="1"/>
  <c r="H49" i="9" s="1"/>
  <c r="H49" i="4"/>
  <c r="H50" i="5" s="1"/>
  <c r="H50" i="6" s="1"/>
  <c r="H50" i="7" s="1"/>
  <c r="H50" i="8" s="1"/>
  <c r="H50" i="9" s="1"/>
  <c r="N49" i="5"/>
  <c r="N49" i="6" s="1"/>
  <c r="N49" i="7" s="1"/>
  <c r="N49" i="8" s="1"/>
  <c r="N49" i="9" s="1"/>
  <c r="N49" i="4"/>
  <c r="N50" i="5" s="1"/>
  <c r="N50" i="6" s="1"/>
  <c r="N50" i="7" s="1"/>
  <c r="N50" i="8" s="1"/>
  <c r="N50" i="9" s="1"/>
  <c r="U50" i="1"/>
  <c r="V50" i="1" s="1"/>
  <c r="T8" i="1"/>
  <c r="T8" i="3" s="1"/>
  <c r="T8" i="4" s="1"/>
  <c r="T9" i="5" s="1"/>
  <c r="T9" i="6" s="1"/>
  <c r="T9" i="7" s="1"/>
  <c r="T9" i="8" s="1"/>
  <c r="T9" i="1"/>
  <c r="T9" i="3" s="1"/>
  <c r="T9" i="4" s="1"/>
  <c r="T10" i="5" s="1"/>
  <c r="T10" i="6" s="1"/>
  <c r="T10" i="7" s="1"/>
  <c r="T10" i="8" s="1"/>
  <c r="T11" i="1"/>
  <c r="T11" i="3" s="1"/>
  <c r="T11" i="4" s="1"/>
  <c r="T12" i="5" s="1"/>
  <c r="T12" i="6" s="1"/>
  <c r="T12" i="7" s="1"/>
  <c r="T12" i="8" s="1"/>
  <c r="T12" i="1"/>
  <c r="T12" i="3" s="1"/>
  <c r="T12" i="4" s="1"/>
  <c r="T13" i="5" s="1"/>
  <c r="T13" i="6" s="1"/>
  <c r="T13" i="7" s="1"/>
  <c r="T13" i="8" s="1"/>
  <c r="T13" i="1"/>
  <c r="T15" i="1"/>
  <c r="T16" i="1"/>
  <c r="T16" i="3" s="1"/>
  <c r="T16" i="4" s="1"/>
  <c r="T17" i="5" s="1"/>
  <c r="T17" i="6" s="1"/>
  <c r="T17" i="7" s="1"/>
  <c r="T17" i="8" s="1"/>
  <c r="T17" i="1"/>
  <c r="T17" i="3" s="1"/>
  <c r="T17" i="4" s="1"/>
  <c r="T18" i="5" s="1"/>
  <c r="T18" i="6" s="1"/>
  <c r="T18" i="7" s="1"/>
  <c r="T18" i="8" s="1"/>
  <c r="T19" i="1"/>
  <c r="T20" i="1"/>
  <c r="T20" i="3" s="1"/>
  <c r="T20" i="4" s="1"/>
  <c r="T21" i="5" s="1"/>
  <c r="T21" i="6" s="1"/>
  <c r="T21" i="7" s="1"/>
  <c r="T21" i="8" s="1"/>
  <c r="T21" i="1"/>
  <c r="T21" i="3" s="1"/>
  <c r="T21" i="4" s="1"/>
  <c r="T22" i="5" s="1"/>
  <c r="T22" i="6" s="1"/>
  <c r="T22" i="7" s="1"/>
  <c r="T22" i="8" s="1"/>
  <c r="T24" i="1"/>
  <c r="T25" i="1"/>
  <c r="T25" i="3" s="1"/>
  <c r="T25" i="4" s="1"/>
  <c r="T26" i="5" s="1"/>
  <c r="T27" i="1"/>
  <c r="T28" i="1"/>
  <c r="T29" i="3" s="1"/>
  <c r="T29" i="4" s="1"/>
  <c r="T30" i="5" s="1"/>
  <c r="T30" i="6" s="1"/>
  <c r="T30" i="7" s="1"/>
  <c r="T30" i="8" s="1"/>
  <c r="T30" i="9" s="1"/>
  <c r="T29" i="1"/>
  <c r="T30" i="3" s="1"/>
  <c r="T30" i="4" s="1"/>
  <c r="T31" i="1"/>
  <c r="T32" i="1"/>
  <c r="T33" i="3" s="1"/>
  <c r="T33" i="4" s="1"/>
  <c r="T34" i="5" s="1"/>
  <c r="T34" i="6" s="1"/>
  <c r="T34" i="7" s="1"/>
  <c r="T34" i="8" s="1"/>
  <c r="T34" i="9" s="1"/>
  <c r="T33" i="1"/>
  <c r="T34" i="3" s="1"/>
  <c r="T34" i="4" s="1"/>
  <c r="T35" i="5" s="1"/>
  <c r="T35" i="6" s="1"/>
  <c r="T35" i="7" s="1"/>
  <c r="T35" i="8" s="1"/>
  <c r="T35" i="9" s="1"/>
  <c r="T34" i="1"/>
  <c r="T35" i="3" s="1"/>
  <c r="T35" i="4" s="1"/>
  <c r="T36" i="5" s="1"/>
  <c r="T37" i="1"/>
  <c r="T38" i="1"/>
  <c r="T39" i="3" s="1"/>
  <c r="T39" i="4" s="1"/>
  <c r="T40" i="5" s="1"/>
  <c r="T40" i="6" s="1"/>
  <c r="T40" i="7" s="1"/>
  <c r="T40" i="8" s="1"/>
  <c r="T40" i="9" s="1"/>
  <c r="T39" i="1"/>
  <c r="T40" i="3" s="1"/>
  <c r="T40" i="4" s="1"/>
  <c r="T41" i="5" s="1"/>
  <c r="T41" i="6" s="1"/>
  <c r="T41" i="7" s="1"/>
  <c r="T41" i="8" s="1"/>
  <c r="T41" i="9" s="1"/>
  <c r="T40" i="1"/>
  <c r="T41" i="3" s="1"/>
  <c r="T41" i="4" s="1"/>
  <c r="T42" i="5" s="1"/>
  <c r="T42" i="6" s="1"/>
  <c r="T42" i="7" s="1"/>
  <c r="T42" i="8" s="1"/>
  <c r="T42" i="9" s="1"/>
  <c r="T42" i="1"/>
  <c r="T43" i="1"/>
  <c r="T44" i="3" s="1"/>
  <c r="T44" i="4" s="1"/>
  <c r="T45" i="5" s="1"/>
  <c r="T45" i="6" s="1"/>
  <c r="T45" i="7" s="1"/>
  <c r="T45" i="8" s="1"/>
  <c r="T45" i="9" s="1"/>
  <c r="T44" i="1"/>
  <c r="T45" i="3" s="1"/>
  <c r="T45" i="4" s="1"/>
  <c r="T46" i="5" s="1"/>
  <c r="T46" i="6" s="1"/>
  <c r="T46" i="7" s="1"/>
  <c r="T46" i="8" s="1"/>
  <c r="T46" i="9" s="1"/>
  <c r="T45" i="1"/>
  <c r="T46" i="3" s="1"/>
  <c r="T46" i="4" s="1"/>
  <c r="T47" i="5" s="1"/>
  <c r="T47" i="6" s="1"/>
  <c r="T47" i="7" s="1"/>
  <c r="T47" i="8" s="1"/>
  <c r="T47" i="9" s="1"/>
  <c r="R8" i="1"/>
  <c r="R8" i="3" s="1"/>
  <c r="R8" i="4" s="1"/>
  <c r="R9" i="5" s="1"/>
  <c r="R9" i="6" s="1"/>
  <c r="R9" i="7" s="1"/>
  <c r="R9" i="8" s="1"/>
  <c r="R9" i="1"/>
  <c r="R9" i="3" s="1"/>
  <c r="R9" i="4" s="1"/>
  <c r="R10" i="5" s="1"/>
  <c r="R10" i="6" s="1"/>
  <c r="R10" i="7" s="1"/>
  <c r="R10" i="8" s="1"/>
  <c r="R11" i="1"/>
  <c r="R11" i="3" s="1"/>
  <c r="R11" i="4" s="1"/>
  <c r="R12" i="5" s="1"/>
  <c r="R12" i="6" s="1"/>
  <c r="R12" i="7" s="1"/>
  <c r="R12" i="8" s="1"/>
  <c r="R12" i="1"/>
  <c r="R12" i="3" s="1"/>
  <c r="R12" i="4" s="1"/>
  <c r="R13" i="5" s="1"/>
  <c r="R13" i="6" s="1"/>
  <c r="R13" i="7" s="1"/>
  <c r="R13" i="8" s="1"/>
  <c r="R13" i="1"/>
  <c r="R15" i="1"/>
  <c r="R16" i="1"/>
  <c r="R16" i="3" s="1"/>
  <c r="R16" i="4" s="1"/>
  <c r="R17" i="5" s="1"/>
  <c r="R17" i="6" s="1"/>
  <c r="R17" i="7" s="1"/>
  <c r="R17" i="8" s="1"/>
  <c r="R17" i="1"/>
  <c r="R17" i="3" s="1"/>
  <c r="R17" i="4" s="1"/>
  <c r="R18" i="5" s="1"/>
  <c r="R18" i="6" s="1"/>
  <c r="R18" i="7" s="1"/>
  <c r="R18" i="8" s="1"/>
  <c r="R19" i="1"/>
  <c r="R20" i="1"/>
  <c r="R20" i="3" s="1"/>
  <c r="R20" i="4" s="1"/>
  <c r="R21" i="5" s="1"/>
  <c r="R21" i="6" s="1"/>
  <c r="R21" i="7" s="1"/>
  <c r="R21" i="8" s="1"/>
  <c r="R21" i="1"/>
  <c r="R21" i="3" s="1"/>
  <c r="R21" i="4" s="1"/>
  <c r="R22" i="5" s="1"/>
  <c r="R22" i="6" s="1"/>
  <c r="R22" i="7" s="1"/>
  <c r="R22" i="8" s="1"/>
  <c r="R24" i="1"/>
  <c r="R25" i="1"/>
  <c r="R25" i="3" s="1"/>
  <c r="R25" i="4" s="1"/>
  <c r="R26" i="5" s="1"/>
  <c r="R26" i="6" s="1"/>
  <c r="R26" i="7" s="1"/>
  <c r="R26" i="8" s="1"/>
  <c r="R26" i="9" s="1"/>
  <c r="R27" i="1"/>
  <c r="R28" i="1"/>
  <c r="R29" i="3" s="1"/>
  <c r="R29" i="4" s="1"/>
  <c r="R30" i="5" s="1"/>
  <c r="R30" i="6" s="1"/>
  <c r="R30" i="7" s="1"/>
  <c r="R30" i="8" s="1"/>
  <c r="R30" i="9" s="1"/>
  <c r="R29" i="1"/>
  <c r="R30" i="3" s="1"/>
  <c r="R30" i="4" s="1"/>
  <c r="R31" i="1"/>
  <c r="R32" i="1"/>
  <c r="R33" i="3" s="1"/>
  <c r="R33" i="4" s="1"/>
  <c r="R34" i="5" s="1"/>
  <c r="R34" i="6" s="1"/>
  <c r="R34" i="7" s="1"/>
  <c r="R34" i="8" s="1"/>
  <c r="R34" i="9" s="1"/>
  <c r="R33" i="1"/>
  <c r="R34" i="3" s="1"/>
  <c r="R34" i="4" s="1"/>
  <c r="R35" i="5" s="1"/>
  <c r="R35" i="6" s="1"/>
  <c r="R35" i="7" s="1"/>
  <c r="R35" i="8" s="1"/>
  <c r="R35" i="9" s="1"/>
  <c r="R34" i="1"/>
  <c r="R35" i="3" s="1"/>
  <c r="R35" i="4" s="1"/>
  <c r="R36" i="5" s="1"/>
  <c r="R36" i="6" s="1"/>
  <c r="R36" i="7" s="1"/>
  <c r="R36" i="8" s="1"/>
  <c r="R36" i="9" s="1"/>
  <c r="R37" i="1"/>
  <c r="R38" i="1"/>
  <c r="R39" i="3" s="1"/>
  <c r="R39" i="4" s="1"/>
  <c r="R40" i="5" s="1"/>
  <c r="R40" i="6" s="1"/>
  <c r="R40" i="7" s="1"/>
  <c r="R40" i="8" s="1"/>
  <c r="R40" i="9" s="1"/>
  <c r="R39" i="1"/>
  <c r="R40" i="3" s="1"/>
  <c r="R40" i="4" s="1"/>
  <c r="R41" i="5" s="1"/>
  <c r="R41" i="6" s="1"/>
  <c r="R41" i="7" s="1"/>
  <c r="R41" i="8" s="1"/>
  <c r="R41" i="9" s="1"/>
  <c r="R40" i="1"/>
  <c r="R41" i="3" s="1"/>
  <c r="R41" i="4" s="1"/>
  <c r="R42" i="5" s="1"/>
  <c r="R42" i="6" s="1"/>
  <c r="R42" i="7" s="1"/>
  <c r="R42" i="8" s="1"/>
  <c r="R42" i="9" s="1"/>
  <c r="R42" i="1"/>
  <c r="R43" i="1"/>
  <c r="R44" i="3" s="1"/>
  <c r="R44" i="4" s="1"/>
  <c r="R45" i="5" s="1"/>
  <c r="R45" i="6" s="1"/>
  <c r="R45" i="7" s="1"/>
  <c r="R45" i="8" s="1"/>
  <c r="R45" i="9" s="1"/>
  <c r="R44" i="1"/>
  <c r="R45" i="3" s="1"/>
  <c r="R45" i="4" s="1"/>
  <c r="R46" i="5" s="1"/>
  <c r="R46" i="6" s="1"/>
  <c r="R46" i="7" s="1"/>
  <c r="R46" i="8" s="1"/>
  <c r="R46" i="9" s="1"/>
  <c r="R45" i="1"/>
  <c r="R46" i="3" s="1"/>
  <c r="R46" i="4" s="1"/>
  <c r="R47" i="5" s="1"/>
  <c r="R47" i="6" s="1"/>
  <c r="R47" i="7" s="1"/>
  <c r="R47" i="8" s="1"/>
  <c r="R47" i="9" s="1"/>
  <c r="M49" i="1"/>
  <c r="M50" i="3" s="1"/>
  <c r="M50" i="4" s="1"/>
  <c r="M50" i="1"/>
  <c r="M51" i="3" s="1"/>
  <c r="M51" i="4" s="1"/>
  <c r="G49" i="1"/>
  <c r="G49" i="3" s="1"/>
  <c r="G50" i="1"/>
  <c r="V49" i="4" l="1"/>
  <c r="R31" i="5"/>
  <c r="R31" i="6" s="1"/>
  <c r="R31" i="7" s="1"/>
  <c r="R31" i="8" s="1"/>
  <c r="R31" i="9" s="1"/>
  <c r="R24" i="3"/>
  <c r="R24" i="4" s="1"/>
  <c r="R26" i="1"/>
  <c r="R26" i="3" s="1"/>
  <c r="M52" i="9"/>
  <c r="M52" i="8"/>
  <c r="M52" i="7"/>
  <c r="M52" i="6"/>
  <c r="M52" i="5"/>
  <c r="R27" i="3"/>
  <c r="R27" i="4" s="1"/>
  <c r="R28" i="5" s="1"/>
  <c r="R28" i="6" s="1"/>
  <c r="R28" i="7" s="1"/>
  <c r="R28" i="8" s="1"/>
  <c r="R28" i="9" s="1"/>
  <c r="R30" i="1"/>
  <c r="R31" i="3" s="1"/>
  <c r="R10" i="10"/>
  <c r="R10" i="9"/>
  <c r="T27" i="3"/>
  <c r="T27" i="4" s="1"/>
  <c r="T28" i="5" s="1"/>
  <c r="T28" i="6" s="1"/>
  <c r="T28" i="7" s="1"/>
  <c r="T28" i="8" s="1"/>
  <c r="T28" i="9" s="1"/>
  <c r="T30" i="1"/>
  <c r="T31" i="3" s="1"/>
  <c r="T21" i="10"/>
  <c r="T21" i="9"/>
  <c r="T15" i="3"/>
  <c r="T15" i="4" s="1"/>
  <c r="T18" i="1"/>
  <c r="T18" i="3" s="1"/>
  <c r="T10" i="10"/>
  <c r="T10" i="9"/>
  <c r="R21" i="10"/>
  <c r="R21" i="9"/>
  <c r="R15" i="3"/>
  <c r="R15" i="4" s="1"/>
  <c r="R18" i="1"/>
  <c r="R18" i="3" s="1"/>
  <c r="M51" i="9"/>
  <c r="M51" i="8"/>
  <c r="M51" i="7"/>
  <c r="M51" i="6"/>
  <c r="M51" i="5"/>
  <c r="R43" i="3"/>
  <c r="R43" i="4" s="1"/>
  <c r="R46" i="1"/>
  <c r="R47" i="3" s="1"/>
  <c r="R38" i="3"/>
  <c r="R38" i="4" s="1"/>
  <c r="R41" i="1"/>
  <c r="R32" i="3"/>
  <c r="R32" i="4" s="1"/>
  <c r="R35" i="1"/>
  <c r="R19" i="3"/>
  <c r="R19" i="4" s="1"/>
  <c r="R22" i="1"/>
  <c r="R13" i="3"/>
  <c r="R13" i="4" s="1"/>
  <c r="R14" i="1"/>
  <c r="R14" i="3" s="1"/>
  <c r="R9" i="10"/>
  <c r="R9" i="9"/>
  <c r="T43" i="3"/>
  <c r="T43" i="4" s="1"/>
  <c r="T46" i="1"/>
  <c r="T47" i="3" s="1"/>
  <c r="T38" i="3"/>
  <c r="T38" i="4" s="1"/>
  <c r="T41" i="1"/>
  <c r="T32" i="3"/>
  <c r="T32" i="4" s="1"/>
  <c r="T35" i="1"/>
  <c r="T26" i="6"/>
  <c r="T26" i="7" s="1"/>
  <c r="T26" i="8" s="1"/>
  <c r="T26" i="9" s="1"/>
  <c r="T19" i="3"/>
  <c r="T19" i="4" s="1"/>
  <c r="T22" i="1"/>
  <c r="T13" i="3"/>
  <c r="T13" i="4" s="1"/>
  <c r="T14" i="1"/>
  <c r="T14" i="3" s="1"/>
  <c r="T9" i="10"/>
  <c r="T9" i="9"/>
  <c r="R13" i="10"/>
  <c r="R13" i="9"/>
  <c r="T36" i="6"/>
  <c r="T36" i="7" s="1"/>
  <c r="T36" i="8" s="1"/>
  <c r="T36" i="9" s="1"/>
  <c r="T31" i="4"/>
  <c r="T31" i="5"/>
  <c r="T24" i="3"/>
  <c r="T24" i="4" s="1"/>
  <c r="T26" i="1"/>
  <c r="T26" i="3" s="1"/>
  <c r="T18" i="10"/>
  <c r="T18" i="9"/>
  <c r="T13" i="10"/>
  <c r="T13" i="9"/>
  <c r="R18" i="10"/>
  <c r="R18" i="9"/>
  <c r="R22" i="10"/>
  <c r="R22" i="9"/>
  <c r="R17" i="10"/>
  <c r="R17" i="9"/>
  <c r="R12" i="10"/>
  <c r="R12" i="9"/>
  <c r="T22" i="10"/>
  <c r="T22" i="9"/>
  <c r="T17" i="10"/>
  <c r="T17" i="9"/>
  <c r="T12" i="10"/>
  <c r="T12" i="9"/>
  <c r="V11" i="9"/>
  <c r="V23" i="9"/>
  <c r="V24" i="9"/>
  <c r="V24" i="10"/>
  <c r="V49" i="9"/>
  <c r="V50" i="9"/>
  <c r="V49" i="8"/>
  <c r="V50" i="8"/>
  <c r="J56" i="8"/>
  <c r="V7" i="7"/>
  <c r="N7" i="8"/>
  <c r="N7" i="10" s="1"/>
  <c r="V7" i="10" s="1"/>
  <c r="V49" i="7"/>
  <c r="V50" i="7"/>
  <c r="J56" i="7"/>
  <c r="V50" i="6"/>
  <c r="V49" i="6"/>
  <c r="J56" i="6"/>
  <c r="V49" i="5"/>
  <c r="V50" i="5"/>
  <c r="J56" i="5"/>
  <c r="J55" i="4"/>
  <c r="D41" i="1"/>
  <c r="D35" i="1"/>
  <c r="T22" i="3" l="1"/>
  <c r="T36" i="1"/>
  <c r="T37" i="3" s="1"/>
  <c r="T36" i="3"/>
  <c r="R36" i="3"/>
  <c r="R36" i="1"/>
  <c r="R37" i="3" s="1"/>
  <c r="R16" i="5"/>
  <c r="R16" i="6" s="1"/>
  <c r="R16" i="7" s="1"/>
  <c r="R16" i="8" s="1"/>
  <c r="R18" i="4"/>
  <c r="R19" i="5" s="1"/>
  <c r="R19" i="6" s="1"/>
  <c r="R19" i="7" s="1"/>
  <c r="R19" i="8" s="1"/>
  <c r="E35" i="1"/>
  <c r="E36" i="3" s="1"/>
  <c r="H35" i="1"/>
  <c r="T26" i="4"/>
  <c r="T25" i="5"/>
  <c r="T22" i="4"/>
  <c r="T20" i="5"/>
  <c r="T36" i="4"/>
  <c r="T37" i="4" s="1"/>
  <c r="T33" i="5"/>
  <c r="T47" i="4"/>
  <c r="T44" i="5"/>
  <c r="R14" i="5"/>
  <c r="R14" i="6" s="1"/>
  <c r="R14" i="7" s="1"/>
  <c r="R14" i="8" s="1"/>
  <c r="R14" i="4"/>
  <c r="R15" i="5" s="1"/>
  <c r="R15" i="6" s="1"/>
  <c r="R15" i="7" s="1"/>
  <c r="R15" i="8" s="1"/>
  <c r="R36" i="4"/>
  <c r="R33" i="5"/>
  <c r="R33" i="6" s="1"/>
  <c r="R33" i="7" s="1"/>
  <c r="R33" i="8" s="1"/>
  <c r="R33" i="9" s="1"/>
  <c r="R44" i="5"/>
  <c r="R44" i="6" s="1"/>
  <c r="R44" i="7" s="1"/>
  <c r="R44" i="8" s="1"/>
  <c r="R44" i="9" s="1"/>
  <c r="R47" i="4"/>
  <c r="R48" i="5" s="1"/>
  <c r="R48" i="6" s="1"/>
  <c r="R48" i="7" s="1"/>
  <c r="R48" i="8" s="1"/>
  <c r="R48" i="9" s="1"/>
  <c r="R26" i="4"/>
  <c r="R27" i="5" s="1"/>
  <c r="R27" i="6" s="1"/>
  <c r="R27" i="7" s="1"/>
  <c r="R27" i="8" s="1"/>
  <c r="R27" i="9" s="1"/>
  <c r="R25" i="5"/>
  <c r="R25" i="6" s="1"/>
  <c r="R25" i="7" s="1"/>
  <c r="R25" i="8" s="1"/>
  <c r="R25" i="9" s="1"/>
  <c r="E41" i="1"/>
  <c r="E42" i="3" s="1"/>
  <c r="D47" i="1"/>
  <c r="T32" i="5"/>
  <c r="T32" i="6" s="1"/>
  <c r="T32" i="7" s="1"/>
  <c r="T32" i="8" s="1"/>
  <c r="T32" i="9" s="1"/>
  <c r="T31" i="6"/>
  <c r="T31" i="7" s="1"/>
  <c r="T31" i="8" s="1"/>
  <c r="T31" i="9" s="1"/>
  <c r="T42" i="3"/>
  <c r="T47" i="1"/>
  <c r="R22" i="3"/>
  <c r="R47" i="1"/>
  <c r="R42" i="3"/>
  <c r="T18" i="4"/>
  <c r="T16" i="5"/>
  <c r="R31" i="4"/>
  <c r="R32" i="5" s="1"/>
  <c r="R32" i="6" s="1"/>
  <c r="R32" i="7" s="1"/>
  <c r="R32" i="8" s="1"/>
  <c r="R32" i="9" s="1"/>
  <c r="T14" i="4"/>
  <c r="T14" i="5"/>
  <c r="T42" i="4"/>
  <c r="T48" i="4" s="1"/>
  <c r="T39" i="5"/>
  <c r="R22" i="4"/>
  <c r="R20" i="5"/>
  <c r="R20" i="6" s="1"/>
  <c r="R20" i="7" s="1"/>
  <c r="R20" i="8" s="1"/>
  <c r="R39" i="5"/>
  <c r="R39" i="6" s="1"/>
  <c r="R39" i="7" s="1"/>
  <c r="R39" i="8" s="1"/>
  <c r="R39" i="9" s="1"/>
  <c r="R42" i="4"/>
  <c r="G60" i="9"/>
  <c r="N58" i="9"/>
  <c r="J56" i="9"/>
  <c r="V7" i="8"/>
  <c r="N7" i="9"/>
  <c r="J58" i="8"/>
  <c r="J58" i="9"/>
  <c r="G60" i="7"/>
  <c r="G60" i="8"/>
  <c r="M56" i="7"/>
  <c r="M58" i="6"/>
  <c r="M58" i="7"/>
  <c r="G60" i="5"/>
  <c r="G60" i="6"/>
  <c r="T7" i="1"/>
  <c r="R7" i="1"/>
  <c r="M7" i="1"/>
  <c r="M7" i="3" s="1"/>
  <c r="M7" i="4" s="1"/>
  <c r="K7" i="1"/>
  <c r="K7" i="3" s="1"/>
  <c r="K7" i="4" s="1"/>
  <c r="G7" i="1"/>
  <c r="E7" i="1"/>
  <c r="E7" i="3" s="1"/>
  <c r="E7" i="4" s="1"/>
  <c r="I73" i="1"/>
  <c r="I72" i="1"/>
  <c r="H69" i="1"/>
  <c r="N61" i="1"/>
  <c r="G61" i="1"/>
  <c r="J58" i="1"/>
  <c r="M57" i="1"/>
  <c r="R52" i="1"/>
  <c r="K52" i="1"/>
  <c r="E52" i="1"/>
  <c r="T50" i="1"/>
  <c r="R50" i="1"/>
  <c r="K50" i="1"/>
  <c r="E50" i="1"/>
  <c r="T49" i="1"/>
  <c r="R49" i="1"/>
  <c r="K49" i="1"/>
  <c r="E49" i="1"/>
  <c r="O45" i="1"/>
  <c r="O44" i="1"/>
  <c r="O43" i="1"/>
  <c r="O42" i="1"/>
  <c r="O39" i="1"/>
  <c r="O38" i="1"/>
  <c r="O37" i="1"/>
  <c r="O34" i="1"/>
  <c r="O33" i="1"/>
  <c r="O32" i="1"/>
  <c r="O31" i="1"/>
  <c r="O29" i="1"/>
  <c r="O27" i="1"/>
  <c r="D26" i="1"/>
  <c r="O25" i="1"/>
  <c r="O24" i="1"/>
  <c r="O26" i="1" s="1"/>
  <c r="D22" i="1"/>
  <c r="O21" i="1"/>
  <c r="O20" i="1"/>
  <c r="O19" i="1"/>
  <c r="O22" i="1" s="1"/>
  <c r="D18" i="1"/>
  <c r="O17" i="1"/>
  <c r="O16" i="1"/>
  <c r="O15" i="1"/>
  <c r="O18" i="1" s="1"/>
  <c r="D14" i="1"/>
  <c r="O13" i="1"/>
  <c r="O12" i="1"/>
  <c r="O11" i="1"/>
  <c r="D10" i="1"/>
  <c r="O9" i="1"/>
  <c r="O8" i="1"/>
  <c r="O7" i="1"/>
  <c r="O10" i="1" s="1"/>
  <c r="U49" i="1"/>
  <c r="V49" i="1" s="1"/>
  <c r="E10" i="1" l="1"/>
  <c r="E10" i="3" s="1"/>
  <c r="H10" i="1"/>
  <c r="E14" i="1"/>
  <c r="E14" i="3" s="1"/>
  <c r="H14" i="1"/>
  <c r="E18" i="1"/>
  <c r="E18" i="3" s="1"/>
  <c r="H18" i="1"/>
  <c r="E22" i="1"/>
  <c r="E22" i="3" s="1"/>
  <c r="H22" i="1"/>
  <c r="O30" i="1"/>
  <c r="E10" i="4"/>
  <c r="E7" i="5"/>
  <c r="E7" i="6" s="1"/>
  <c r="E7" i="7" s="1"/>
  <c r="E7" i="8" s="1"/>
  <c r="R7" i="3"/>
  <c r="R7" i="4" s="1"/>
  <c r="R10" i="1"/>
  <c r="R48" i="4"/>
  <c r="R43" i="5"/>
  <c r="R43" i="6" s="1"/>
  <c r="R43" i="7" s="1"/>
  <c r="R43" i="8" s="1"/>
  <c r="R43" i="9" s="1"/>
  <c r="T39" i="6"/>
  <c r="T39" i="7" s="1"/>
  <c r="T39" i="8" s="1"/>
  <c r="T39" i="9" s="1"/>
  <c r="T43" i="5"/>
  <c r="R48" i="3"/>
  <c r="R14" i="10"/>
  <c r="R14" i="9"/>
  <c r="R19" i="10"/>
  <c r="R19" i="9"/>
  <c r="T7" i="3"/>
  <c r="T7" i="4" s="1"/>
  <c r="T10" i="1"/>
  <c r="T16" i="6"/>
  <c r="T16" i="7" s="1"/>
  <c r="T16" i="8" s="1"/>
  <c r="T19" i="5"/>
  <c r="T19" i="6" s="1"/>
  <c r="T19" i="7" s="1"/>
  <c r="T19" i="8" s="1"/>
  <c r="T44" i="6"/>
  <c r="T44" i="7" s="1"/>
  <c r="T44" i="8" s="1"/>
  <c r="T44" i="9" s="1"/>
  <c r="T48" i="5"/>
  <c r="T48" i="6" s="1"/>
  <c r="T48" i="7" s="1"/>
  <c r="T48" i="8" s="1"/>
  <c r="T48" i="9" s="1"/>
  <c r="T23" i="5"/>
  <c r="T20" i="6"/>
  <c r="T20" i="7" s="1"/>
  <c r="T20" i="8" s="1"/>
  <c r="V35" i="1"/>
  <c r="H36" i="3"/>
  <c r="V36" i="3" s="1"/>
  <c r="R16" i="10"/>
  <c r="R16" i="9"/>
  <c r="O46" i="1"/>
  <c r="K7" i="5"/>
  <c r="K7" i="6" s="1"/>
  <c r="K7" i="7" s="1"/>
  <c r="K7" i="8" s="1"/>
  <c r="K10" i="4"/>
  <c r="R20" i="10"/>
  <c r="R20" i="9"/>
  <c r="T15" i="5"/>
  <c r="T15" i="6" s="1"/>
  <c r="T15" i="7" s="1"/>
  <c r="T15" i="8" s="1"/>
  <c r="T14" i="6"/>
  <c r="T14" i="7" s="1"/>
  <c r="T14" i="8" s="1"/>
  <c r="R37" i="5"/>
  <c r="R37" i="6" s="1"/>
  <c r="R37" i="7" s="1"/>
  <c r="R37" i="8" s="1"/>
  <c r="R37" i="9" s="1"/>
  <c r="R37" i="4"/>
  <c r="R38" i="5" s="1"/>
  <c r="R38" i="6" s="1"/>
  <c r="R38" i="7" s="1"/>
  <c r="R38" i="8" s="1"/>
  <c r="R38" i="9" s="1"/>
  <c r="O35" i="1"/>
  <c r="O36" i="1" s="1"/>
  <c r="O41" i="1"/>
  <c r="O47" i="1" s="1"/>
  <c r="O14" i="1"/>
  <c r="O23" i="1" s="1"/>
  <c r="E26" i="1"/>
  <c r="E26" i="3" s="1"/>
  <c r="H26" i="1"/>
  <c r="M10" i="4"/>
  <c r="M23" i="4" s="1"/>
  <c r="M49" i="4" s="1"/>
  <c r="M7" i="5"/>
  <c r="R23" i="5"/>
  <c r="R23" i="6" s="1"/>
  <c r="R23" i="7" s="1"/>
  <c r="R23" i="8" s="1"/>
  <c r="T48" i="3"/>
  <c r="E47" i="1"/>
  <c r="E48" i="3" s="1"/>
  <c r="H47" i="1"/>
  <c r="R15" i="10"/>
  <c r="R15" i="9"/>
  <c r="T33" i="6"/>
  <c r="T33" i="7" s="1"/>
  <c r="T33" i="8" s="1"/>
  <c r="T33" i="9" s="1"/>
  <c r="T37" i="5"/>
  <c r="T25" i="6"/>
  <c r="T25" i="7" s="1"/>
  <c r="T25" i="8" s="1"/>
  <c r="T25" i="9" s="1"/>
  <c r="T27" i="5"/>
  <c r="T27" i="6" s="1"/>
  <c r="T27" i="7" s="1"/>
  <c r="T27" i="8" s="1"/>
  <c r="T27" i="9" s="1"/>
  <c r="D36" i="1"/>
  <c r="V7" i="9"/>
  <c r="D23" i="1"/>
  <c r="V40" i="1"/>
  <c r="M11" i="5" l="1"/>
  <c r="M7" i="6"/>
  <c r="M7" i="7" s="1"/>
  <c r="M7" i="8" s="1"/>
  <c r="T38" i="5"/>
  <c r="T38" i="6" s="1"/>
  <c r="T38" i="7" s="1"/>
  <c r="T38" i="8" s="1"/>
  <c r="T38" i="9" s="1"/>
  <c r="T37" i="6"/>
  <c r="T37" i="7" s="1"/>
  <c r="T37" i="8" s="1"/>
  <c r="T37" i="9" s="1"/>
  <c r="H48" i="3"/>
  <c r="V48" i="3" s="1"/>
  <c r="V47" i="1"/>
  <c r="R23" i="10"/>
  <c r="R23" i="9"/>
  <c r="H26" i="3"/>
  <c r="V26" i="3" s="1"/>
  <c r="V26" i="1"/>
  <c r="T20" i="10"/>
  <c r="T20" i="9"/>
  <c r="T19" i="10"/>
  <c r="T19" i="9"/>
  <c r="T10" i="4"/>
  <c r="T23" i="4" s="1"/>
  <c r="T49" i="4" s="1"/>
  <c r="T7" i="5"/>
  <c r="R7" i="5"/>
  <c r="R7" i="6" s="1"/>
  <c r="R7" i="7" s="1"/>
  <c r="R7" i="8" s="1"/>
  <c r="R10" i="4"/>
  <c r="H22" i="3"/>
  <c r="V22" i="3" s="1"/>
  <c r="V22" i="1"/>
  <c r="V14" i="1"/>
  <c r="H14" i="3"/>
  <c r="V14" i="3" s="1"/>
  <c r="E36" i="1"/>
  <c r="E37" i="3" s="1"/>
  <c r="H36" i="1"/>
  <c r="D48" i="1"/>
  <c r="T14" i="10"/>
  <c r="T14" i="9"/>
  <c r="K11" i="5"/>
  <c r="K11" i="6" s="1"/>
  <c r="K11" i="7" s="1"/>
  <c r="K11" i="8" s="1"/>
  <c r="K23" i="4"/>
  <c r="T23" i="6"/>
  <c r="T23" i="7" s="1"/>
  <c r="T23" i="8" s="1"/>
  <c r="T16" i="10"/>
  <c r="T16" i="9"/>
  <c r="E7" i="10"/>
  <c r="E7" i="9"/>
  <c r="T15" i="10"/>
  <c r="T15" i="9"/>
  <c r="R49" i="5"/>
  <c r="R49" i="6" s="1"/>
  <c r="R49" i="7" s="1"/>
  <c r="R49" i="8" s="1"/>
  <c r="R49" i="9" s="1"/>
  <c r="E11" i="5"/>
  <c r="E11" i="6" s="1"/>
  <c r="E11" i="7" s="1"/>
  <c r="E11" i="8" s="1"/>
  <c r="E23" i="4"/>
  <c r="H18" i="3"/>
  <c r="V18" i="3" s="1"/>
  <c r="V18" i="1"/>
  <c r="H10" i="3"/>
  <c r="V10" i="3" s="1"/>
  <c r="V10" i="1"/>
  <c r="K7" i="10"/>
  <c r="K7" i="9"/>
  <c r="E23" i="1"/>
  <c r="E23" i="3" s="1"/>
  <c r="H23" i="1"/>
  <c r="O48" i="1"/>
  <c r="T10" i="3"/>
  <c r="T23" i="1"/>
  <c r="T43" i="6"/>
  <c r="T43" i="7" s="1"/>
  <c r="T43" i="8" s="1"/>
  <c r="T43" i="9" s="1"/>
  <c r="T49" i="5"/>
  <c r="R10" i="3"/>
  <c r="R23" i="1"/>
  <c r="V41" i="1"/>
  <c r="T49" i="6" l="1"/>
  <c r="T49" i="7" s="1"/>
  <c r="T49" i="8" s="1"/>
  <c r="T49" i="9" s="1"/>
  <c r="R23" i="3"/>
  <c r="R48" i="1"/>
  <c r="E11" i="10"/>
  <c r="E11" i="9"/>
  <c r="K11" i="10"/>
  <c r="K11" i="9"/>
  <c r="H37" i="3"/>
  <c r="V37" i="3" s="1"/>
  <c r="V36" i="1"/>
  <c r="T11" i="5"/>
  <c r="T7" i="6"/>
  <c r="T7" i="7" s="1"/>
  <c r="T7" i="8" s="1"/>
  <c r="T23" i="3"/>
  <c r="T48" i="1"/>
  <c r="T49" i="3" s="1"/>
  <c r="T23" i="10"/>
  <c r="T23" i="9"/>
  <c r="R11" i="5"/>
  <c r="R11" i="6" s="1"/>
  <c r="R11" i="7" s="1"/>
  <c r="R11" i="8" s="1"/>
  <c r="R23" i="4"/>
  <c r="M7" i="10"/>
  <c r="M7" i="9"/>
  <c r="H23" i="3"/>
  <c r="V23" i="3" s="1"/>
  <c r="V23" i="1"/>
  <c r="E24" i="5"/>
  <c r="E24" i="6" s="1"/>
  <c r="E24" i="7" s="1"/>
  <c r="E24" i="8" s="1"/>
  <c r="E49" i="4"/>
  <c r="K24" i="5"/>
  <c r="K24" i="6" s="1"/>
  <c r="K24" i="7" s="1"/>
  <c r="K24" i="8" s="1"/>
  <c r="K49" i="4"/>
  <c r="K50" i="5" s="1"/>
  <c r="K50" i="6" s="1"/>
  <c r="K50" i="7" s="1"/>
  <c r="K50" i="8" s="1"/>
  <c r="K50" i="9" s="1"/>
  <c r="J53" i="1"/>
  <c r="E48" i="1"/>
  <c r="J54" i="1" s="1"/>
  <c r="H48" i="1"/>
  <c r="R7" i="10"/>
  <c r="R7" i="9"/>
  <c r="M11" i="6"/>
  <c r="M11" i="7" s="1"/>
  <c r="M11" i="8" s="1"/>
  <c r="M24" i="5"/>
  <c r="M11" i="10" l="1"/>
  <c r="M11" i="9"/>
  <c r="E50" i="5"/>
  <c r="L54" i="4"/>
  <c r="E24" i="10"/>
  <c r="E24" i="9"/>
  <c r="R24" i="5"/>
  <c r="R24" i="6" s="1"/>
  <c r="R24" i="7" s="1"/>
  <c r="R24" i="8" s="1"/>
  <c r="R49" i="4"/>
  <c r="R50" i="5" s="1"/>
  <c r="R50" i="6" s="1"/>
  <c r="R50" i="7" s="1"/>
  <c r="R50" i="8" s="1"/>
  <c r="R50" i="9" s="1"/>
  <c r="E53" i="9"/>
  <c r="E53" i="8"/>
  <c r="E53" i="7"/>
  <c r="E53" i="6"/>
  <c r="E53" i="5"/>
  <c r="E52" i="4"/>
  <c r="E52" i="3"/>
  <c r="E49" i="3"/>
  <c r="H53" i="9"/>
  <c r="H53" i="7"/>
  <c r="H53" i="5"/>
  <c r="H52" i="3"/>
  <c r="H51" i="1"/>
  <c r="H53" i="8"/>
  <c r="H53" i="6"/>
  <c r="H52" i="4"/>
  <c r="L53" i="3"/>
  <c r="L54" i="7"/>
  <c r="L53" i="1"/>
  <c r="L53" i="4"/>
  <c r="L54" i="6"/>
  <c r="L54" i="5"/>
  <c r="T7" i="10"/>
  <c r="T7" i="9"/>
  <c r="R53" i="9"/>
  <c r="R53" i="8"/>
  <c r="R53" i="7"/>
  <c r="R53" i="6"/>
  <c r="R53" i="5"/>
  <c r="R52" i="4"/>
  <c r="R52" i="3"/>
  <c r="R49" i="3"/>
  <c r="T11" i="6"/>
  <c r="T11" i="7" s="1"/>
  <c r="T11" i="8" s="1"/>
  <c r="T24" i="5"/>
  <c r="M24" i="6"/>
  <c r="M24" i="7" s="1"/>
  <c r="M24" i="8" s="1"/>
  <c r="M50" i="5"/>
  <c r="M50" i="6" s="1"/>
  <c r="M50" i="7" s="1"/>
  <c r="M50" i="8" s="1"/>
  <c r="M50" i="9" s="1"/>
  <c r="H49" i="3"/>
  <c r="J55" i="1"/>
  <c r="V48" i="1"/>
  <c r="K24" i="10"/>
  <c r="K24" i="9"/>
  <c r="R11" i="10"/>
  <c r="R11" i="9"/>
  <c r="R24" i="10" l="1"/>
  <c r="R24" i="9"/>
  <c r="T24" i="6"/>
  <c r="T24" i="7" s="1"/>
  <c r="T24" i="8" s="1"/>
  <c r="T50" i="5"/>
  <c r="T50" i="6" s="1"/>
  <c r="T50" i="7" s="1"/>
  <c r="T50" i="8" s="1"/>
  <c r="T50" i="9" s="1"/>
  <c r="E50" i="6"/>
  <c r="L55" i="5"/>
  <c r="J55" i="3"/>
  <c r="V49" i="3"/>
  <c r="T11" i="10"/>
  <c r="T11" i="9"/>
  <c r="M24" i="10"/>
  <c r="M24" i="9"/>
  <c r="L56" i="7"/>
  <c r="L55" i="4"/>
  <c r="L55" i="3"/>
  <c r="L56" i="5"/>
  <c r="L56" i="6"/>
  <c r="J54" i="3"/>
  <c r="L54" i="3"/>
  <c r="J54" i="4"/>
  <c r="J55" i="5" l="1"/>
  <c r="M60" i="7"/>
  <c r="M60" i="5"/>
  <c r="M60" i="9"/>
  <c r="M60" i="8"/>
  <c r="M60" i="6"/>
  <c r="T24" i="10"/>
  <c r="T24" i="9"/>
  <c r="E50" i="7"/>
  <c r="J55" i="6"/>
  <c r="L55" i="6"/>
  <c r="E50" i="8" l="1"/>
  <c r="J55" i="7"/>
  <c r="L55" i="7"/>
  <c r="E50" i="9" l="1"/>
  <c r="J55" i="9" s="1"/>
  <c r="J55" i="8"/>
</calcChain>
</file>

<file path=xl/sharedStrings.xml><?xml version="1.0" encoding="utf-8"?>
<sst xmlns="http://schemas.openxmlformats.org/spreadsheetml/2006/main" count="1244" uniqueCount="80">
  <si>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</si>
  <si>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</si>
  <si>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</si>
  <si>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</si>
  <si>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</si>
  <si>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</si>
  <si>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</si>
  <si>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</si>
  <si>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</si>
  <si>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</si>
  <si>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</si>
  <si>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</si>
  <si>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</si>
  <si>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</si>
  <si>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</si>
  <si>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</si>
  <si>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</si>
  <si>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</si>
  <si>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</si>
  <si>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</si>
  <si>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</si>
  <si>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</si>
  <si>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</si>
  <si>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</si>
  <si>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</si>
  <si>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</si>
  <si>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</si>
  <si>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</si>
  <si>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</si>
  <si>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</si>
  <si>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</si>
  <si>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</si>
  <si>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</si>
  <si>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</si>
  <si>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</si>
  <si>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</si>
  <si>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</si>
  <si>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</si>
  <si>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</si>
  <si>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</si>
  <si>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</si>
  <si>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</si>
  <si>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</si>
  <si>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</si>
  <si>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</si>
  <si>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</si>
  <si>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</si>
  <si>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</si>
  <si>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</si>
  <si>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</si>
  <si>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</si>
  <si>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</si>
  <si>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</si>
  <si>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</si>
  <si>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</si>
  <si>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</si>
  <si>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</si>
  <si>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</si>
  <si>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</si>
  <si>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</si>
  <si>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</si>
  <si>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</si>
  <si>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</si>
  <si>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Division-wise HT Overhead lines &amp; U.G.Cables added &amp; dismantled during the month of APRIL 18  &amp; during the Year 2018-19 in Route KMs</t>
  </si>
  <si>
    <t>Kunigal</t>
  </si>
  <si>
    <t>Division-wise HT Overhead lines &amp; U.G.Cables added &amp; dismantled during the month of March 18  &amp; during the Year 2017-18 in Route KMs</t>
  </si>
  <si>
    <t>Division-wise HT Overhead lines &amp; U.G.Cables added &amp; dismantled during the month of MAY 18  &amp; during the Year 2018-19 in Route KMs</t>
  </si>
  <si>
    <t>Magadi</t>
  </si>
  <si>
    <t>Division-wise HT Overhead lines &amp; U.G.Cables added &amp; dismantled during the month of JUNE 18  &amp; during the Year 2018-19 in Route KMs</t>
  </si>
  <si>
    <t>Division-wise HT Overhead lines &amp; U.G.Cables added &amp; dismantled during the month of  JULY 18  &amp; during the Year 2018-19 in Route KMs</t>
  </si>
  <si>
    <t>=</t>
  </si>
  <si>
    <t>Whitefield</t>
  </si>
  <si>
    <t>Division-wise HT Overhead lines &amp; U.G.Cables added &amp; dismantled during the month of AUGUST  18  &amp; during the Year 2018-19 in Route KMs</t>
  </si>
  <si>
    <t>Division-wise HT Overhead lines &amp; U.G.Cables added &amp; dismantled during the month of September  18  &amp; during the Year 2018-19 in Route KMs</t>
  </si>
  <si>
    <t>Division-wise HT Overhead lines &amp; U.G.Cables added &amp; dismantled during the month of October  18  &amp; during the Year 2018-19 in Route KMs</t>
  </si>
  <si>
    <t>Division-wise HT Overhead lines &amp; U.G.Cables added &amp; dismantled during the month of  November   18  &amp; during the Year 2018-19 in Route KMs</t>
  </si>
  <si>
    <t>Division-wise HT Overhead lines &amp; U.G.Cables added &amp; dismantled during the month of  December 18  &amp; during the Year 2018-19 in Route KMs</t>
  </si>
  <si>
    <t>Division-wise HT Overhead lines &amp; U.G.Cables added &amp; dismantled during the month of  January 2019  &amp; during the Year 2018-19 in Route KMs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</si>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</sst>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sz val="16"/>
      <color theme="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3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2" fillId="0" borderId="2" xfId="1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20" fillId="0" borderId="0" xfId="1" applyNumberFormat="1" applyFont="1" applyFill="1" applyBorder="1" applyAlignment="1">
      <alignment horizontal="center" vertical="center" wrapText="1"/>
    </xf>
    <xf numFmtId="2" fontId="20" fillId="0" borderId="0" xfId="1" applyNumberFormat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wrapText="1"/>
    </xf>
    <xf numFmtId="2" fontId="22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3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5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6" fillId="0" borderId="0" xfId="1" applyNumberFormat="1" applyFont="1" applyFill="1" applyBorder="1" applyAlignment="1">
      <alignment wrapText="1"/>
    </xf>
    <xf numFmtId="0" fontId="23" fillId="0" borderId="0" xfId="1" applyFont="1" applyFill="1" applyBorder="1" applyAlignment="1">
      <alignment wrapText="1"/>
    </xf>
    <xf numFmtId="0" fontId="23" fillId="0" borderId="0" xfId="1" applyFont="1" applyFill="1" applyBorder="1" applyAlignment="1">
      <alignment horizontal="right"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2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top" wrapText="1"/>
    </xf>
    <xf numFmtId="165" fontId="12" fillId="0" borderId="1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2" fontId="23" fillId="0" borderId="0" xfId="1" applyNumberFormat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right" vertical="center" wrapText="1"/>
    </xf>
    <xf numFmtId="0" fontId="23" fillId="0" borderId="0" xfId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wrapText="1"/>
    </xf>
    <xf numFmtId="2" fontId="28" fillId="0" borderId="0" xfId="1" applyNumberFormat="1" applyFont="1" applyFill="1" applyBorder="1" applyAlignment="1">
      <alignment horizontal="right" wrapText="1"/>
    </xf>
    <xf numFmtId="2" fontId="2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horizontal="center" wrapText="1"/>
    </xf>
    <xf numFmtId="0" fontId="28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>
      <alignment horizontal="center" vertical="center" wrapText="1"/>
    </xf>
    <xf numFmtId="2" fontId="27" fillId="3" borderId="0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wrapText="1"/>
    </xf>
    <xf numFmtId="2" fontId="23" fillId="3" borderId="0" xfId="1" applyNumberFormat="1" applyFont="1" applyFill="1" applyBorder="1" applyAlignment="1">
      <alignment wrapText="1"/>
    </xf>
    <xf numFmtId="2" fontId="8" fillId="3" borderId="0" xfId="1" applyNumberFormat="1" applyFont="1" applyFill="1" applyBorder="1" applyAlignment="1">
      <alignment wrapText="1"/>
    </xf>
    <xf numFmtId="2" fontId="13" fillId="3" borderId="0" xfId="1" applyNumberFormat="1" applyFont="1" applyFill="1" applyBorder="1" applyAlignment="1">
      <alignment horizontal="center" vertical="center" wrapText="1"/>
    </xf>
    <xf numFmtId="2" fontId="22" fillId="3" borderId="0" xfId="1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2" fontId="28" fillId="3" borderId="0" xfId="1" applyNumberFormat="1" applyFont="1" applyFill="1" applyBorder="1" applyAlignment="1">
      <alignment wrapText="1"/>
    </xf>
    <xf numFmtId="0" fontId="28" fillId="3" borderId="0" xfId="1" applyFont="1" applyFill="1" applyBorder="1" applyAlignment="1">
      <alignment wrapText="1"/>
    </xf>
    <xf numFmtId="164" fontId="26" fillId="3" borderId="0" xfId="1" applyNumberFormat="1" applyFont="1" applyFill="1" applyBorder="1" applyAlignment="1">
      <alignment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165" fontId="12" fillId="0" borderId="1" xfId="1" applyNumberFormat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top" wrapText="1"/>
    </xf>
    <xf numFmtId="0" fontId="14" fillId="3" borderId="1" xfId="1" applyFont="1" applyFill="1" applyBorder="1" applyAlignment="1">
      <alignment horizontal="left" vertical="top" wrapText="1"/>
    </xf>
    <xf numFmtId="2" fontId="13" fillId="3" borderId="1" xfId="1" applyNumberFormat="1" applyFont="1" applyFill="1" applyBorder="1" applyAlignment="1">
      <alignment horizontal="center" vertical="center" wrapText="1"/>
    </xf>
    <xf numFmtId="2" fontId="14" fillId="3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wrapText="1"/>
    </xf>
    <xf numFmtId="2" fontId="18" fillId="0" borderId="0" xfId="1" applyNumberFormat="1" applyFont="1" applyFill="1" applyBorder="1" applyAlignment="1">
      <alignment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706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706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953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991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991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statistics%20FY%2018-19/HT%20LT%20Lines%20details/Feb%2019%20HT%20LT/HT%20LINES%20FY%2018-19%20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>
        <row r="53">
          <cell r="J53">
            <v>95316.021299999993</v>
          </cell>
        </row>
      </sheetData>
      <sheetData sheetId="4">
        <row r="51">
          <cell r="J51">
            <v>446.86899999999991</v>
          </cell>
        </row>
      </sheetData>
      <sheetData sheetId="5">
        <row r="48">
          <cell r="H48">
            <v>0</v>
          </cell>
        </row>
        <row r="49">
          <cell r="H49">
            <v>87387.821299999996</v>
          </cell>
        </row>
        <row r="53">
          <cell r="J53">
            <v>96828.387300000002</v>
          </cell>
        </row>
      </sheetData>
      <sheetData sheetId="6">
        <row r="48">
          <cell r="D48"/>
          <cell r="F48"/>
        </row>
        <row r="49">
          <cell r="D49"/>
          <cell r="F49"/>
        </row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>
        <row r="47">
          <cell r="E47">
            <v>4131.1989999999996</v>
          </cell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>
        <row r="47">
          <cell r="D47">
            <v>629.85100000000011</v>
          </cell>
          <cell r="J47">
            <v>32.905000000000001</v>
          </cell>
          <cell r="Q47">
            <v>9.44</v>
          </cell>
        </row>
        <row r="48">
          <cell r="G48">
            <v>0</v>
          </cell>
          <cell r="R48">
            <v>0</v>
          </cell>
        </row>
        <row r="49">
          <cell r="G49">
            <v>0</v>
          </cell>
          <cell r="R49">
            <v>0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>
        <row r="48">
          <cell r="F48"/>
          <cell r="M48">
            <v>0</v>
          </cell>
          <cell r="N48">
            <v>0</v>
          </cell>
          <cell r="Q48"/>
        </row>
        <row r="49">
          <cell r="F49"/>
          <cell r="M49">
            <v>0</v>
          </cell>
          <cell r="N49">
            <v>4962.2130000000006</v>
          </cell>
          <cell r="Q49"/>
        </row>
        <row r="51">
          <cell r="J51">
            <v>407.10399999999998</v>
          </cell>
        </row>
      </sheetData>
      <sheetData sheetId="10">
        <row r="48">
          <cell r="J48"/>
          <cell r="L48"/>
          <cell r="T48">
            <v>0</v>
          </cell>
        </row>
        <row r="49">
          <cell r="J49"/>
          <cell r="L49"/>
          <cell r="T49">
            <v>0.09</v>
          </cell>
        </row>
      </sheetData>
      <sheetData sheetId="11">
        <row r="7">
          <cell r="E7">
            <v>7.37</v>
          </cell>
          <cell r="G7">
            <v>0</v>
          </cell>
          <cell r="H7">
            <v>458.15999999999991</v>
          </cell>
          <cell r="K7">
            <v>36.585000000000008</v>
          </cell>
          <cell r="M7">
            <v>0</v>
          </cell>
          <cell r="N7">
            <v>508.13499999999993</v>
          </cell>
          <cell r="R7">
            <v>7.2</v>
          </cell>
          <cell r="T7">
            <v>0</v>
          </cell>
          <cell r="U7">
            <v>69.060000000000016</v>
          </cell>
        </row>
        <row r="8">
          <cell r="E8">
            <v>0.04</v>
          </cell>
          <cell r="G8">
            <v>0</v>
          </cell>
          <cell r="H8">
            <v>309.71000000000009</v>
          </cell>
          <cell r="K8">
            <v>13.15</v>
          </cell>
          <cell r="M8">
            <v>0</v>
          </cell>
          <cell r="N8">
            <v>396.54000000000013</v>
          </cell>
          <cell r="R8">
            <v>0.9</v>
          </cell>
          <cell r="T8">
            <v>0</v>
          </cell>
          <cell r="U8">
            <v>43.35</v>
          </cell>
        </row>
        <row r="9">
          <cell r="E9">
            <v>0.08</v>
          </cell>
          <cell r="G9">
            <v>0</v>
          </cell>
          <cell r="H9">
            <v>7.0200000000000005</v>
          </cell>
          <cell r="K9">
            <v>7.8999999999999995</v>
          </cell>
          <cell r="M9">
            <v>0</v>
          </cell>
          <cell r="N9">
            <v>324.19999999999993</v>
          </cell>
          <cell r="R9">
            <v>0</v>
          </cell>
          <cell r="T9">
            <v>0</v>
          </cell>
          <cell r="U9">
            <v>0.41</v>
          </cell>
        </row>
        <row r="10">
          <cell r="E10">
            <v>7.49</v>
          </cell>
          <cell r="G10">
            <v>0</v>
          </cell>
          <cell r="H10">
            <v>774.89</v>
          </cell>
          <cell r="K10">
            <v>57.635000000000005</v>
          </cell>
          <cell r="M10">
            <v>0</v>
          </cell>
          <cell r="N10">
            <v>1228.875</v>
          </cell>
          <cell r="R10">
            <v>8.1</v>
          </cell>
          <cell r="T10">
            <v>0</v>
          </cell>
          <cell r="U10">
            <v>112.82000000000002</v>
          </cell>
        </row>
        <row r="11">
          <cell r="E11">
            <v>5.27</v>
          </cell>
          <cell r="G11">
            <v>0</v>
          </cell>
          <cell r="H11">
            <v>563.86999999999989</v>
          </cell>
          <cell r="K11">
            <v>34.480000000000004</v>
          </cell>
          <cell r="M11">
            <v>0</v>
          </cell>
          <cell r="N11">
            <v>660.28999999999974</v>
          </cell>
          <cell r="R11">
            <v>4.08</v>
          </cell>
          <cell r="T11">
            <v>0</v>
          </cell>
          <cell r="U11">
            <v>38.690000000000005</v>
          </cell>
        </row>
        <row r="12">
          <cell r="E12">
            <v>1.21</v>
          </cell>
          <cell r="G12">
            <v>0</v>
          </cell>
          <cell r="H12">
            <v>311.93000000000012</v>
          </cell>
          <cell r="K12">
            <v>11.839999999999998</v>
          </cell>
          <cell r="M12">
            <v>0</v>
          </cell>
          <cell r="N12">
            <v>463.27000000000004</v>
          </cell>
          <cell r="R12">
            <v>2.1300000000000003</v>
          </cell>
          <cell r="T12">
            <v>0</v>
          </cell>
          <cell r="U12">
            <v>20.589999999999996</v>
          </cell>
        </row>
        <row r="13">
          <cell r="E13">
            <v>16.709999999999997</v>
          </cell>
          <cell r="G13">
            <v>0</v>
          </cell>
          <cell r="H13">
            <v>1502.1399999999996</v>
          </cell>
          <cell r="K13">
            <v>38.629999999999995</v>
          </cell>
          <cell r="M13">
            <v>0</v>
          </cell>
          <cell r="N13">
            <v>460.63000000000005</v>
          </cell>
          <cell r="R13">
            <v>5.35</v>
          </cell>
          <cell r="T13">
            <v>0</v>
          </cell>
          <cell r="U13">
            <v>56.959999999999994</v>
          </cell>
        </row>
        <row r="14">
          <cell r="E14">
            <v>23.189999999999998</v>
          </cell>
          <cell r="G14">
            <v>0</v>
          </cell>
          <cell r="H14">
            <v>2377.9399999999996</v>
          </cell>
          <cell r="K14">
            <v>84.949999999999989</v>
          </cell>
          <cell r="M14">
            <v>0</v>
          </cell>
          <cell r="N14">
            <v>1584.1899999999998</v>
          </cell>
          <cell r="R14">
            <v>11.56</v>
          </cell>
          <cell r="T14">
            <v>0</v>
          </cell>
          <cell r="U14">
            <v>116.23999999999998</v>
          </cell>
        </row>
        <row r="15">
          <cell r="E15">
            <v>7.8180000000000005</v>
          </cell>
          <cell r="G15">
            <v>0</v>
          </cell>
          <cell r="H15">
            <v>961.7180000000003</v>
          </cell>
          <cell r="K15">
            <v>4.9349999999999996</v>
          </cell>
          <cell r="M15">
            <v>0</v>
          </cell>
          <cell r="N15">
            <v>73.894999999999982</v>
          </cell>
          <cell r="R15">
            <v>0.77</v>
          </cell>
          <cell r="T15">
            <v>0</v>
          </cell>
          <cell r="U15">
            <v>245.43</v>
          </cell>
        </row>
        <row r="16">
          <cell r="E16">
            <v>0.1</v>
          </cell>
          <cell r="G16">
            <v>0</v>
          </cell>
          <cell r="H16">
            <v>182.22</v>
          </cell>
          <cell r="K16">
            <v>9.1999999999999993</v>
          </cell>
          <cell r="M16">
            <v>0</v>
          </cell>
          <cell r="N16">
            <v>306.27999999999997</v>
          </cell>
          <cell r="R16">
            <v>1.24</v>
          </cell>
          <cell r="T16">
            <v>0</v>
          </cell>
          <cell r="U16">
            <v>45.21</v>
          </cell>
        </row>
        <row r="17">
          <cell r="E17">
            <v>0.43</v>
          </cell>
          <cell r="G17">
            <v>0</v>
          </cell>
          <cell r="H17">
            <v>198.06000000000006</v>
          </cell>
          <cell r="K17">
            <v>9.8719999999999999</v>
          </cell>
          <cell r="M17">
            <v>0</v>
          </cell>
          <cell r="N17">
            <v>301.63200000000001</v>
          </cell>
          <cell r="R17">
            <v>0.78999999999999992</v>
          </cell>
          <cell r="T17">
            <v>0</v>
          </cell>
          <cell r="U17">
            <v>7.7399999999999984</v>
          </cell>
        </row>
        <row r="18">
          <cell r="E18">
            <v>8.3480000000000008</v>
          </cell>
          <cell r="G18">
            <v>0</v>
          </cell>
          <cell r="H18">
            <v>1341.9980000000005</v>
          </cell>
          <cell r="K18">
            <v>24.006999999999998</v>
          </cell>
          <cell r="M18">
            <v>0</v>
          </cell>
          <cell r="N18">
            <v>681.80700000000002</v>
          </cell>
          <cell r="R18">
            <v>2.8</v>
          </cell>
          <cell r="T18">
            <v>0</v>
          </cell>
          <cell r="U18">
            <v>298.38</v>
          </cell>
        </row>
        <row r="19">
          <cell r="E19">
            <v>8.4699999999999989</v>
          </cell>
          <cell r="G19">
            <v>0</v>
          </cell>
          <cell r="H19">
            <v>744.18999999999971</v>
          </cell>
          <cell r="K19">
            <v>19.810000000000002</v>
          </cell>
          <cell r="M19">
            <v>0</v>
          </cell>
          <cell r="N19">
            <v>331.37999999999994</v>
          </cell>
          <cell r="R19">
            <v>5.42</v>
          </cell>
          <cell r="T19">
            <v>0</v>
          </cell>
          <cell r="U19">
            <v>39.299999999999997</v>
          </cell>
        </row>
        <row r="20">
          <cell r="E20">
            <v>2.79</v>
          </cell>
          <cell r="G20">
            <v>0</v>
          </cell>
          <cell r="H20">
            <v>118.24999999999997</v>
          </cell>
          <cell r="K20">
            <v>8.8829999999999991</v>
          </cell>
          <cell r="M20">
            <v>0</v>
          </cell>
          <cell r="N20">
            <v>367.173</v>
          </cell>
          <cell r="R20">
            <v>9.0000000000000011E-2</v>
          </cell>
          <cell r="T20">
            <v>0</v>
          </cell>
          <cell r="U20">
            <v>39.280000000000008</v>
          </cell>
        </row>
        <row r="21">
          <cell r="E21">
            <v>2.31</v>
          </cell>
          <cell r="G21">
            <v>0</v>
          </cell>
          <cell r="H21">
            <v>448.80999999999989</v>
          </cell>
          <cell r="K21">
            <v>4.4599999999999991</v>
          </cell>
          <cell r="M21">
            <v>0</v>
          </cell>
          <cell r="N21">
            <v>153.77000000000004</v>
          </cell>
          <cell r="R21">
            <v>0.6100000000000001</v>
          </cell>
          <cell r="T21">
            <v>0</v>
          </cell>
          <cell r="U21">
            <v>14.73</v>
          </cell>
        </row>
        <row r="22">
          <cell r="E22">
            <v>13.569999999999999</v>
          </cell>
          <cell r="G22">
            <v>0</v>
          </cell>
          <cell r="H22">
            <v>1311.2499999999995</v>
          </cell>
          <cell r="K22">
            <v>33.152999999999999</v>
          </cell>
          <cell r="M22">
            <v>0</v>
          </cell>
          <cell r="N22">
            <v>852.32299999999987</v>
          </cell>
          <cell r="R22">
            <v>6.12</v>
          </cell>
          <cell r="T22">
            <v>0</v>
          </cell>
          <cell r="U22">
            <v>93.310000000000016</v>
          </cell>
        </row>
        <row r="23">
          <cell r="E23">
            <v>52.597999999999999</v>
          </cell>
          <cell r="G23">
            <v>0</v>
          </cell>
          <cell r="H23">
            <v>5806.0780000000004</v>
          </cell>
          <cell r="K23">
            <v>199.745</v>
          </cell>
          <cell r="M23">
            <v>0</v>
          </cell>
          <cell r="N23">
            <v>4347.1949999999997</v>
          </cell>
          <cell r="R23">
            <v>28.58</v>
          </cell>
          <cell r="T23">
            <v>0</v>
          </cell>
          <cell r="U23">
            <v>620.75</v>
          </cell>
        </row>
        <row r="24">
          <cell r="E24">
            <v>800.26</v>
          </cell>
          <cell r="G24">
            <v>0</v>
          </cell>
          <cell r="H24">
            <v>6481.8019999999997</v>
          </cell>
          <cell r="K24">
            <v>16.350000000000001</v>
          </cell>
          <cell r="M24">
            <v>0</v>
          </cell>
          <cell r="N24">
            <v>58.64</v>
          </cell>
          <cell r="R24">
            <v>0</v>
          </cell>
          <cell r="T24">
            <v>0</v>
          </cell>
          <cell r="U24">
            <v>0</v>
          </cell>
        </row>
        <row r="25">
          <cell r="E25">
            <v>169.52</v>
          </cell>
          <cell r="G25">
            <v>0</v>
          </cell>
          <cell r="H25">
            <v>4720.0100000000011</v>
          </cell>
          <cell r="K25">
            <v>27.28</v>
          </cell>
          <cell r="M25">
            <v>0</v>
          </cell>
          <cell r="N25">
            <v>489.43799999999999</v>
          </cell>
          <cell r="R25">
            <v>1.3199999999999998</v>
          </cell>
          <cell r="T25">
            <v>0</v>
          </cell>
          <cell r="U25">
            <v>1.73</v>
          </cell>
        </row>
        <row r="26">
          <cell r="E26">
            <v>969.78</v>
          </cell>
          <cell r="G26">
            <v>0</v>
          </cell>
          <cell r="H26">
            <v>11201.812000000002</v>
          </cell>
          <cell r="K26">
            <v>43.63</v>
          </cell>
          <cell r="M26">
            <v>0</v>
          </cell>
          <cell r="N26">
            <v>548.07799999999997</v>
          </cell>
          <cell r="R26">
            <v>1.3199999999999998</v>
          </cell>
          <cell r="T26">
            <v>0</v>
          </cell>
          <cell r="U26">
            <v>1.73</v>
          </cell>
        </row>
        <row r="27">
          <cell r="E27">
            <v>367.03899999999999</v>
          </cell>
          <cell r="G27">
            <v>0</v>
          </cell>
          <cell r="H27">
            <v>3048.0180000000005</v>
          </cell>
          <cell r="K27">
            <v>0</v>
          </cell>
          <cell r="M27">
            <v>0</v>
          </cell>
          <cell r="N27">
            <v>51.790000000000006</v>
          </cell>
          <cell r="R27">
            <v>0</v>
          </cell>
          <cell r="T27">
            <v>0</v>
          </cell>
          <cell r="U27">
            <v>1.05</v>
          </cell>
        </row>
        <row r="28">
          <cell r="E28">
            <v>302.25799999999998</v>
          </cell>
          <cell r="G28">
            <v>0</v>
          </cell>
          <cell r="H28">
            <v>3571.7620000000002</v>
          </cell>
          <cell r="K28">
            <v>18.100000000000001</v>
          </cell>
          <cell r="M28">
            <v>0</v>
          </cell>
          <cell r="N28">
            <v>41.210000000000008</v>
          </cell>
          <cell r="R28">
            <v>62.699999999999996</v>
          </cell>
          <cell r="T28">
            <v>6.24</v>
          </cell>
          <cell r="U28">
            <v>74.25</v>
          </cell>
        </row>
        <row r="29">
          <cell r="E29">
            <v>64.717000000000013</v>
          </cell>
          <cell r="G29">
            <v>0</v>
          </cell>
          <cell r="H29">
            <v>2278.7212999999997</v>
          </cell>
          <cell r="K29">
            <v>0.6080000000000001</v>
          </cell>
          <cell r="M29">
            <v>0</v>
          </cell>
          <cell r="N29">
            <v>140.87799999999999</v>
          </cell>
          <cell r="R29">
            <v>0.06</v>
          </cell>
          <cell r="T29">
            <v>0</v>
          </cell>
          <cell r="U29">
            <v>17.88</v>
          </cell>
        </row>
        <row r="30">
          <cell r="E30">
            <v>734.0139999999999</v>
          </cell>
          <cell r="G30">
            <v>0</v>
          </cell>
          <cell r="H30">
            <v>8898.5012999999999</v>
          </cell>
          <cell r="K30">
            <v>18.708000000000002</v>
          </cell>
          <cell r="M30">
            <v>0</v>
          </cell>
          <cell r="N30">
            <v>233.87800000000001</v>
          </cell>
          <cell r="R30">
            <v>62.76</v>
          </cell>
          <cell r="T30">
            <v>6.24</v>
          </cell>
          <cell r="U30">
            <v>93.18</v>
          </cell>
        </row>
        <row r="31">
          <cell r="E31">
            <v>54.599999999999994</v>
          </cell>
          <cell r="G31">
            <v>0</v>
          </cell>
          <cell r="H31">
            <v>3993.3700000000003</v>
          </cell>
          <cell r="K31">
            <v>0</v>
          </cell>
          <cell r="M31">
            <v>0</v>
          </cell>
          <cell r="N31">
            <v>7.6</v>
          </cell>
          <cell r="R31">
            <v>0</v>
          </cell>
          <cell r="T31">
            <v>0</v>
          </cell>
          <cell r="U31">
            <v>0</v>
          </cell>
        </row>
        <row r="32">
          <cell r="E32">
            <v>496.36000000000007</v>
          </cell>
          <cell r="G32">
            <v>0</v>
          </cell>
          <cell r="H32">
            <v>4952.9299999999985</v>
          </cell>
          <cell r="K32">
            <v>0</v>
          </cell>
          <cell r="M32">
            <v>0</v>
          </cell>
          <cell r="N32">
            <v>4</v>
          </cell>
          <cell r="R32">
            <v>0</v>
          </cell>
          <cell r="T32">
            <v>0</v>
          </cell>
          <cell r="U32">
            <v>0.03</v>
          </cell>
        </row>
        <row r="33">
          <cell r="E33">
            <v>103.77000000000001</v>
          </cell>
          <cell r="G33">
            <v>0</v>
          </cell>
          <cell r="H33">
            <v>2403.2300000000005</v>
          </cell>
          <cell r="K33">
            <v>44.330000000000005</v>
          </cell>
          <cell r="M33">
            <v>0</v>
          </cell>
          <cell r="N33">
            <v>155.65000000000003</v>
          </cell>
          <cell r="R33">
            <v>0</v>
          </cell>
          <cell r="T33">
            <v>0</v>
          </cell>
          <cell r="U33">
            <v>2.2000000000000002</v>
          </cell>
        </row>
        <row r="34">
          <cell r="E34">
            <v>219.78999999999996</v>
          </cell>
          <cell r="G34">
            <v>0</v>
          </cell>
          <cell r="H34">
            <v>4164.72</v>
          </cell>
          <cell r="K34">
            <v>0</v>
          </cell>
          <cell r="M34">
            <v>0</v>
          </cell>
          <cell r="N34">
            <v>6.92</v>
          </cell>
          <cell r="R34">
            <v>0</v>
          </cell>
          <cell r="T34">
            <v>0</v>
          </cell>
          <cell r="U34">
            <v>1.04</v>
          </cell>
        </row>
        <row r="35">
          <cell r="E35">
            <v>874.52</v>
          </cell>
          <cell r="G35">
            <v>0</v>
          </cell>
          <cell r="H35">
            <v>15514.25</v>
          </cell>
          <cell r="K35">
            <v>44.330000000000005</v>
          </cell>
          <cell r="M35">
            <v>0</v>
          </cell>
          <cell r="N35">
            <v>174.17000000000002</v>
          </cell>
          <cell r="R35">
            <v>0</v>
          </cell>
          <cell r="T35">
            <v>0</v>
          </cell>
          <cell r="U35">
            <v>3.27</v>
          </cell>
        </row>
        <row r="36">
          <cell r="E36">
            <v>2578.3139999999999</v>
          </cell>
          <cell r="G36">
            <v>0</v>
          </cell>
          <cell r="H36">
            <v>35614.563300000002</v>
          </cell>
          <cell r="K36">
            <v>106.66800000000001</v>
          </cell>
          <cell r="M36">
            <v>0</v>
          </cell>
          <cell r="N36">
            <v>956.12599999999998</v>
          </cell>
          <cell r="R36">
            <v>64.08</v>
          </cell>
          <cell r="T36">
            <v>6.24</v>
          </cell>
          <cell r="U36">
            <v>98.18</v>
          </cell>
        </row>
        <row r="37">
          <cell r="E37">
            <v>734.85199999999998</v>
          </cell>
          <cell r="G37">
            <v>0</v>
          </cell>
          <cell r="H37">
            <v>8959.7960000000003</v>
          </cell>
          <cell r="K37">
            <v>0</v>
          </cell>
          <cell r="M37">
            <v>0</v>
          </cell>
          <cell r="N37">
            <v>0</v>
          </cell>
          <cell r="R37">
            <v>0</v>
          </cell>
          <cell r="T37">
            <v>0</v>
          </cell>
          <cell r="U37">
            <v>0</v>
          </cell>
        </row>
        <row r="38">
          <cell r="E38">
            <v>281.625</v>
          </cell>
          <cell r="G38">
            <v>0</v>
          </cell>
          <cell r="H38">
            <v>6454.0539999999964</v>
          </cell>
          <cell r="K38">
            <v>0</v>
          </cell>
          <cell r="M38">
            <v>0</v>
          </cell>
          <cell r="N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E39">
            <v>552.29100000000005</v>
          </cell>
          <cell r="G39">
            <v>0</v>
          </cell>
          <cell r="H39">
            <v>11388.016999999996</v>
          </cell>
          <cell r="K39">
            <v>0</v>
          </cell>
          <cell r="M39">
            <v>0</v>
          </cell>
          <cell r="N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E40">
            <v>1568.768</v>
          </cell>
          <cell r="G40">
            <v>0</v>
          </cell>
          <cell r="H40">
            <v>26801.866999999991</v>
          </cell>
          <cell r="K40">
            <v>0</v>
          </cell>
          <cell r="M40">
            <v>0</v>
          </cell>
          <cell r="N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E41">
            <v>483.15000000000003</v>
          </cell>
          <cell r="G41">
            <v>0</v>
          </cell>
          <cell r="H41">
            <v>6839.510000000002</v>
          </cell>
          <cell r="K41">
            <v>0</v>
          </cell>
          <cell r="M41">
            <v>0</v>
          </cell>
          <cell r="N41">
            <v>0.70000000000000007</v>
          </cell>
          <cell r="R41">
            <v>0</v>
          </cell>
          <cell r="T41">
            <v>0</v>
          </cell>
          <cell r="U41">
            <v>14.43</v>
          </cell>
        </row>
        <row r="42">
          <cell r="E42">
            <v>1148.3899999999999</v>
          </cell>
          <cell r="G42">
            <v>0</v>
          </cell>
          <cell r="H42">
            <v>6268.2000000000016</v>
          </cell>
          <cell r="K42">
            <v>0</v>
          </cell>
          <cell r="M42">
            <v>0</v>
          </cell>
          <cell r="N42">
            <v>0.96</v>
          </cell>
          <cell r="R42">
            <v>0</v>
          </cell>
          <cell r="T42">
            <v>0</v>
          </cell>
          <cell r="U42">
            <v>0</v>
          </cell>
        </row>
        <row r="43">
          <cell r="E43">
            <v>455.53999999999996</v>
          </cell>
          <cell r="G43">
            <v>0</v>
          </cell>
          <cell r="H43">
            <v>7142.0499999999993</v>
          </cell>
          <cell r="K43">
            <v>0</v>
          </cell>
          <cell r="M43">
            <v>0</v>
          </cell>
          <cell r="N43">
            <v>6.89</v>
          </cell>
          <cell r="R43">
            <v>0</v>
          </cell>
          <cell r="T43">
            <v>0</v>
          </cell>
          <cell r="U43">
            <v>0.03</v>
          </cell>
        </row>
        <row r="44">
          <cell r="E44">
            <v>76.88</v>
          </cell>
          <cell r="G44">
            <v>0</v>
          </cell>
          <cell r="H44">
            <v>5765.9300000000012</v>
          </cell>
          <cell r="K44">
            <v>0</v>
          </cell>
          <cell r="M44">
            <v>0</v>
          </cell>
          <cell r="N44">
            <v>0.505</v>
          </cell>
          <cell r="R44">
            <v>0</v>
          </cell>
          <cell r="T44">
            <v>0</v>
          </cell>
          <cell r="U44">
            <v>0</v>
          </cell>
        </row>
        <row r="45">
          <cell r="E45">
            <v>2163.96</v>
          </cell>
          <cell r="G45">
            <v>0</v>
          </cell>
          <cell r="H45">
            <v>26015.690000000002</v>
          </cell>
          <cell r="K45">
            <v>0</v>
          </cell>
          <cell r="M45">
            <v>0</v>
          </cell>
          <cell r="N45">
            <v>9.0550000000000015</v>
          </cell>
          <cell r="R45">
            <v>0</v>
          </cell>
          <cell r="T45">
            <v>0</v>
          </cell>
          <cell r="U45">
            <v>14.459999999999999</v>
          </cell>
        </row>
        <row r="46">
          <cell r="E46">
            <v>3732.7280000000001</v>
          </cell>
          <cell r="G46">
            <v>0</v>
          </cell>
          <cell r="H46">
            <v>52817.556999999993</v>
          </cell>
          <cell r="K46">
            <v>0</v>
          </cell>
          <cell r="M46">
            <v>0</v>
          </cell>
          <cell r="N46">
            <v>9.0550000000000015</v>
          </cell>
          <cell r="R46">
            <v>0</v>
          </cell>
          <cell r="T46">
            <v>0</v>
          </cell>
          <cell r="U46">
            <v>14.459999999999999</v>
          </cell>
        </row>
        <row r="47">
          <cell r="E47">
            <v>6363.6399999999994</v>
          </cell>
          <cell r="G47">
            <v>0</v>
          </cell>
          <cell r="H47">
            <v>94238.198299999989</v>
          </cell>
          <cell r="K47">
            <v>306.41300000000001</v>
          </cell>
          <cell r="M47">
            <v>0</v>
          </cell>
          <cell r="N47">
            <v>5312.3759999999993</v>
          </cell>
          <cell r="R47">
            <v>92.66</v>
          </cell>
          <cell r="T47">
            <v>6.24</v>
          </cell>
          <cell r="U47">
            <v>733.39</v>
          </cell>
        </row>
        <row r="48">
          <cell r="E48">
            <v>0</v>
          </cell>
          <cell r="K48">
            <v>0</v>
          </cell>
          <cell r="S48"/>
          <cell r="U48">
            <v>0</v>
          </cell>
        </row>
        <row r="49">
          <cell r="E49">
            <v>0</v>
          </cell>
          <cell r="K49">
            <v>0</v>
          </cell>
          <cell r="S49"/>
          <cell r="U49">
            <v>638.23</v>
          </cell>
        </row>
        <row r="54">
          <cell r="J54">
            <v>100283.96429999999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  <row r="55">
          <cell r="J55">
            <v>102062.40129999998</v>
          </cell>
        </row>
      </sheetData>
      <sheetData sheetId="3" refreshError="1">
        <row r="53">
          <cell r="J53">
            <v>566.01199999999994</v>
          </cell>
        </row>
        <row r="55">
          <cell r="J55">
            <v>102625.11329999998</v>
          </cell>
        </row>
      </sheetData>
      <sheetData sheetId="4" refreshError="1">
        <row r="51">
          <cell r="N51">
            <v>4962.2130000000006</v>
          </cell>
        </row>
        <row r="52">
          <cell r="N52">
            <v>0</v>
          </cell>
        </row>
        <row r="54">
          <cell r="J54">
            <v>455.90200000000004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  <cell r="G7">
            <v>0</v>
          </cell>
          <cell r="H7">
            <v>458.80999999999989</v>
          </cell>
          <cell r="K7">
            <v>12.69</v>
          </cell>
          <cell r="M7">
            <v>0</v>
          </cell>
          <cell r="N7">
            <v>521.67500000000007</v>
          </cell>
          <cell r="R7">
            <v>1.1200000000000001</v>
          </cell>
          <cell r="T7">
            <v>0</v>
          </cell>
          <cell r="U7">
            <v>69.730000000000018</v>
          </cell>
        </row>
        <row r="8">
          <cell r="E8">
            <v>0</v>
          </cell>
          <cell r="G8">
            <v>0</v>
          </cell>
          <cell r="H8">
            <v>0</v>
          </cell>
          <cell r="K8">
            <v>24.89</v>
          </cell>
          <cell r="M8">
            <v>0</v>
          </cell>
          <cell r="N8">
            <v>25.21</v>
          </cell>
          <cell r="R8">
            <v>0.1</v>
          </cell>
          <cell r="T8">
            <v>0</v>
          </cell>
          <cell r="U8">
            <v>0.1</v>
          </cell>
        </row>
        <row r="9">
          <cell r="E9">
            <v>0.05</v>
          </cell>
          <cell r="G9">
            <v>0</v>
          </cell>
          <cell r="H9">
            <v>309.7600000000001</v>
          </cell>
          <cell r="K9">
            <v>13.91</v>
          </cell>
          <cell r="M9">
            <v>0</v>
          </cell>
          <cell r="N9">
            <v>412.11000000000013</v>
          </cell>
          <cell r="R9">
            <v>1.06</v>
          </cell>
          <cell r="T9">
            <v>0</v>
          </cell>
          <cell r="U9">
            <v>43.940000000000005</v>
          </cell>
        </row>
        <row r="10">
          <cell r="E10">
            <v>0.34</v>
          </cell>
          <cell r="G10">
            <v>0</v>
          </cell>
          <cell r="H10">
            <v>7.36</v>
          </cell>
          <cell r="K10">
            <v>5.0999999999999996</v>
          </cell>
          <cell r="M10">
            <v>0</v>
          </cell>
          <cell r="N10">
            <v>329.32999999999987</v>
          </cell>
          <cell r="R10">
            <v>0.19</v>
          </cell>
          <cell r="T10">
            <v>0</v>
          </cell>
          <cell r="U10">
            <v>0.6</v>
          </cell>
        </row>
        <row r="11">
          <cell r="E11">
            <v>1.04</v>
          </cell>
          <cell r="G11">
            <v>0</v>
          </cell>
          <cell r="H11">
            <v>775.93</v>
          </cell>
          <cell r="K11">
            <v>56.909999999999989</v>
          </cell>
          <cell r="M11">
            <v>0</v>
          </cell>
          <cell r="N11">
            <v>1288.325</v>
          </cell>
          <cell r="R11">
            <v>2.4700000000000002</v>
          </cell>
          <cell r="T11">
            <v>0</v>
          </cell>
          <cell r="U11">
            <v>114.37000000000003</v>
          </cell>
        </row>
        <row r="12">
          <cell r="E12">
            <v>2.1900000000000004</v>
          </cell>
          <cell r="G12">
            <v>0</v>
          </cell>
          <cell r="H12">
            <v>567.15999999999974</v>
          </cell>
          <cell r="K12">
            <v>9.41</v>
          </cell>
          <cell r="M12">
            <v>0</v>
          </cell>
          <cell r="N12">
            <v>671.95999999999981</v>
          </cell>
          <cell r="R12">
            <v>1.38</v>
          </cell>
          <cell r="T12">
            <v>0</v>
          </cell>
          <cell r="U12">
            <v>38.860000000000007</v>
          </cell>
        </row>
        <row r="13">
          <cell r="E13">
            <v>2.8299999999999996</v>
          </cell>
          <cell r="G13">
            <v>0</v>
          </cell>
          <cell r="H13">
            <v>314.7600000000001</v>
          </cell>
          <cell r="K13">
            <v>8.65</v>
          </cell>
          <cell r="M13">
            <v>0</v>
          </cell>
          <cell r="N13">
            <v>477.05</v>
          </cell>
          <cell r="R13">
            <v>0.58000000000000007</v>
          </cell>
          <cell r="T13">
            <v>0</v>
          </cell>
          <cell r="U13">
            <v>21.169999999999998</v>
          </cell>
        </row>
        <row r="14">
          <cell r="E14">
            <v>4.95</v>
          </cell>
          <cell r="G14">
            <v>0</v>
          </cell>
          <cell r="H14">
            <v>1507.9599999999994</v>
          </cell>
          <cell r="K14">
            <v>12.329999999999998</v>
          </cell>
          <cell r="M14">
            <v>0</v>
          </cell>
          <cell r="N14">
            <v>474.5800000000001</v>
          </cell>
          <cell r="R14">
            <v>0.76</v>
          </cell>
          <cell r="T14">
            <v>0</v>
          </cell>
          <cell r="U14">
            <v>56.829999999999991</v>
          </cell>
        </row>
        <row r="15">
          <cell r="E15">
            <v>9.9699999999999989</v>
          </cell>
          <cell r="G15">
            <v>0</v>
          </cell>
          <cell r="H15">
            <v>2389.8799999999997</v>
          </cell>
          <cell r="K15">
            <v>30.389999999999997</v>
          </cell>
          <cell r="M15">
            <v>0</v>
          </cell>
          <cell r="N15">
            <v>1623.59</v>
          </cell>
          <cell r="R15">
            <v>2.7199999999999998</v>
          </cell>
          <cell r="T15">
            <v>0</v>
          </cell>
          <cell r="U15">
            <v>116.85999999999999</v>
          </cell>
        </row>
        <row r="16">
          <cell r="E16">
            <v>6.9930000000000003</v>
          </cell>
          <cell r="G16">
            <v>0</v>
          </cell>
          <cell r="H16">
            <v>968.71100000000035</v>
          </cell>
          <cell r="K16">
            <v>2.7100000000000004</v>
          </cell>
          <cell r="M16">
            <v>0</v>
          </cell>
          <cell r="N16">
            <v>76.694999999999965</v>
          </cell>
          <cell r="R16">
            <v>1.052</v>
          </cell>
          <cell r="T16">
            <v>0</v>
          </cell>
          <cell r="U16">
            <v>245.88200000000001</v>
          </cell>
        </row>
        <row r="17">
          <cell r="E17">
            <v>0</v>
          </cell>
          <cell r="G17">
            <v>0</v>
          </cell>
          <cell r="H17">
            <v>182.22</v>
          </cell>
          <cell r="K17">
            <v>5.6780000000000008</v>
          </cell>
          <cell r="M17">
            <v>0</v>
          </cell>
          <cell r="N17">
            <v>312.541</v>
          </cell>
          <cell r="R17">
            <v>0</v>
          </cell>
          <cell r="T17">
            <v>0</v>
          </cell>
          <cell r="U17">
            <v>45.21</v>
          </cell>
        </row>
        <row r="18">
          <cell r="E18">
            <v>0.38</v>
          </cell>
          <cell r="G18">
            <v>0</v>
          </cell>
          <cell r="H18">
            <v>198.44000000000005</v>
          </cell>
          <cell r="K18">
            <v>7.2519999999999998</v>
          </cell>
          <cell r="M18">
            <v>0</v>
          </cell>
          <cell r="N18">
            <v>309.77899999999988</v>
          </cell>
          <cell r="R18">
            <v>0.315</v>
          </cell>
          <cell r="T18">
            <v>0</v>
          </cell>
          <cell r="U18">
            <v>8.0549999999999979</v>
          </cell>
        </row>
        <row r="19">
          <cell r="E19">
            <v>7.3729999999999993</v>
          </cell>
          <cell r="G19">
            <v>0</v>
          </cell>
          <cell r="H19">
            <v>1349.3710000000003</v>
          </cell>
          <cell r="K19">
            <v>15.64</v>
          </cell>
          <cell r="M19">
            <v>0</v>
          </cell>
          <cell r="N19">
            <v>699.01499999999999</v>
          </cell>
          <cell r="R19">
            <v>1.367</v>
          </cell>
          <cell r="T19">
            <v>0</v>
          </cell>
          <cell r="U19">
            <v>299.14699999999999</v>
          </cell>
        </row>
        <row r="20">
          <cell r="E20">
            <v>2.19</v>
          </cell>
          <cell r="G20">
            <v>0</v>
          </cell>
          <cell r="H20">
            <v>746.37999999999965</v>
          </cell>
          <cell r="K20">
            <v>16.14</v>
          </cell>
          <cell r="M20">
            <v>0</v>
          </cell>
          <cell r="N20">
            <v>347.91999999999996</v>
          </cell>
          <cell r="R20">
            <v>1.3199999999999998</v>
          </cell>
          <cell r="T20">
            <v>0</v>
          </cell>
          <cell r="U20">
            <v>40.82</v>
          </cell>
        </row>
        <row r="21">
          <cell r="E21">
            <v>2.16</v>
          </cell>
          <cell r="G21">
            <v>0</v>
          </cell>
          <cell r="H21">
            <v>120.40999999999998</v>
          </cell>
          <cell r="K21">
            <v>9.3699999999999992</v>
          </cell>
          <cell r="M21">
            <v>0</v>
          </cell>
          <cell r="N21">
            <v>376.99300000000005</v>
          </cell>
          <cell r="R21">
            <v>0.02</v>
          </cell>
          <cell r="T21">
            <v>0</v>
          </cell>
          <cell r="U21">
            <v>39.300000000000011</v>
          </cell>
        </row>
        <row r="22">
          <cell r="E22">
            <v>0.55000000000000004</v>
          </cell>
          <cell r="G22">
            <v>0</v>
          </cell>
          <cell r="H22">
            <v>450.45999999999992</v>
          </cell>
          <cell r="K22">
            <v>9.01</v>
          </cell>
          <cell r="M22">
            <v>0</v>
          </cell>
          <cell r="N22">
            <v>162.78000000000003</v>
          </cell>
          <cell r="R22">
            <v>0.33</v>
          </cell>
          <cell r="T22">
            <v>0</v>
          </cell>
          <cell r="U22">
            <v>14.72</v>
          </cell>
        </row>
        <row r="23">
          <cell r="E23">
            <v>4.9000000000000004</v>
          </cell>
          <cell r="G23">
            <v>0</v>
          </cell>
          <cell r="H23">
            <v>1317.2499999999995</v>
          </cell>
          <cell r="K23">
            <v>34.520000000000003</v>
          </cell>
          <cell r="M23">
            <v>0</v>
          </cell>
          <cell r="N23">
            <v>887.6930000000001</v>
          </cell>
          <cell r="R23">
            <v>1.67</v>
          </cell>
          <cell r="T23">
            <v>0</v>
          </cell>
          <cell r="U23">
            <v>94.840000000000018</v>
          </cell>
        </row>
        <row r="24">
          <cell r="E24">
            <v>23.283000000000001</v>
          </cell>
          <cell r="G24">
            <v>0</v>
          </cell>
          <cell r="H24">
            <v>5832.4309999999987</v>
          </cell>
          <cell r="K24">
            <v>137.45999999999998</v>
          </cell>
          <cell r="M24">
            <v>0</v>
          </cell>
          <cell r="N24">
            <v>4498.6230000000005</v>
          </cell>
          <cell r="R24">
            <v>8.2270000000000003</v>
          </cell>
          <cell r="T24">
            <v>0</v>
          </cell>
          <cell r="U24">
            <v>625.21699999999998</v>
          </cell>
        </row>
        <row r="25">
          <cell r="E25">
            <v>159.33000000000001</v>
          </cell>
          <cell r="G25">
            <v>0</v>
          </cell>
          <cell r="H25">
            <v>6700.0620000000008</v>
          </cell>
          <cell r="K25">
            <v>0</v>
          </cell>
          <cell r="M25">
            <v>0</v>
          </cell>
          <cell r="N25">
            <v>58.64</v>
          </cell>
          <cell r="R25">
            <v>0</v>
          </cell>
          <cell r="T25">
            <v>0</v>
          </cell>
          <cell r="U25">
            <v>0</v>
          </cell>
        </row>
        <row r="26">
          <cell r="E26">
            <v>85.67</v>
          </cell>
          <cell r="G26">
            <v>0</v>
          </cell>
          <cell r="H26">
            <v>4820.4100000000008</v>
          </cell>
          <cell r="K26">
            <v>13.770000000000001</v>
          </cell>
          <cell r="M26">
            <v>0</v>
          </cell>
          <cell r="N26">
            <v>505.12799999999993</v>
          </cell>
          <cell r="R26">
            <v>0.78</v>
          </cell>
          <cell r="T26">
            <v>0</v>
          </cell>
          <cell r="U26">
            <v>2.37</v>
          </cell>
        </row>
        <row r="27">
          <cell r="E27">
            <v>245.00000000000003</v>
          </cell>
          <cell r="G27">
            <v>0</v>
          </cell>
          <cell r="H27">
            <v>11520.472</v>
          </cell>
          <cell r="K27">
            <v>13.290000000000001</v>
          </cell>
          <cell r="M27">
            <v>0</v>
          </cell>
          <cell r="N27">
            <v>563.28800000000012</v>
          </cell>
          <cell r="R27">
            <v>0.78</v>
          </cell>
          <cell r="T27">
            <v>0</v>
          </cell>
          <cell r="U27">
            <v>2.37</v>
          </cell>
        </row>
        <row r="28">
          <cell r="E28">
            <v>304.43</v>
          </cell>
          <cell r="G28">
            <v>0</v>
          </cell>
          <cell r="H28">
            <v>3443.308</v>
          </cell>
          <cell r="K28">
            <v>0</v>
          </cell>
          <cell r="M28">
            <v>0</v>
          </cell>
          <cell r="N28">
            <v>51.790000000000006</v>
          </cell>
          <cell r="R28">
            <v>43.7</v>
          </cell>
          <cell r="T28">
            <v>0</v>
          </cell>
          <cell r="U28">
            <v>56.250000000000007</v>
          </cell>
        </row>
        <row r="29">
          <cell r="E29">
            <v>135.595</v>
          </cell>
          <cell r="G29">
            <v>0</v>
          </cell>
          <cell r="H29">
            <v>135.595</v>
          </cell>
          <cell r="K29">
            <v>4.7</v>
          </cell>
          <cell r="M29">
            <v>0</v>
          </cell>
          <cell r="N29">
            <v>4.7</v>
          </cell>
          <cell r="R29">
            <v>0</v>
          </cell>
          <cell r="T29">
            <v>0</v>
          </cell>
          <cell r="U29">
            <v>0</v>
          </cell>
        </row>
        <row r="30">
          <cell r="E30">
            <v>187.83899999999997</v>
          </cell>
          <cell r="G30">
            <v>0</v>
          </cell>
          <cell r="H30">
            <v>3775.8310000000001</v>
          </cell>
          <cell r="K30">
            <v>0</v>
          </cell>
          <cell r="M30">
            <v>0</v>
          </cell>
          <cell r="N30">
            <v>41.210000000000008</v>
          </cell>
          <cell r="R30">
            <v>3</v>
          </cell>
          <cell r="T30">
            <v>0</v>
          </cell>
          <cell r="U30">
            <v>72.55</v>
          </cell>
        </row>
        <row r="31">
          <cell r="E31">
            <v>59.475999999999999</v>
          </cell>
          <cell r="G31">
            <v>0</v>
          </cell>
          <cell r="H31">
            <v>2340.3572999999997</v>
          </cell>
          <cell r="K31">
            <v>2.39</v>
          </cell>
          <cell r="M31">
            <v>0</v>
          </cell>
          <cell r="N31">
            <v>143.26799999999997</v>
          </cell>
          <cell r="R31">
            <v>0.18</v>
          </cell>
          <cell r="T31">
            <v>0</v>
          </cell>
          <cell r="U31">
            <v>18.059999999999999</v>
          </cell>
        </row>
        <row r="32">
          <cell r="E32">
            <v>687.34</v>
          </cell>
          <cell r="G32">
            <v>0</v>
          </cell>
          <cell r="H32">
            <v>9695.0912999999982</v>
          </cell>
          <cell r="K32">
            <v>7.09</v>
          </cell>
          <cell r="M32">
            <v>0</v>
          </cell>
          <cell r="N32">
            <v>240.96800000000002</v>
          </cell>
          <cell r="R32">
            <v>46.88000000000001</v>
          </cell>
          <cell r="T32">
            <v>0</v>
          </cell>
          <cell r="U32">
            <v>146.85999999999999</v>
          </cell>
        </row>
        <row r="33">
          <cell r="E33">
            <v>60.900000000000006</v>
          </cell>
          <cell r="G33">
            <v>0</v>
          </cell>
          <cell r="H33">
            <v>4058.08</v>
          </cell>
          <cell r="K33">
            <v>0</v>
          </cell>
          <cell r="M33">
            <v>0</v>
          </cell>
          <cell r="N33">
            <v>7.6</v>
          </cell>
          <cell r="R33">
            <v>0</v>
          </cell>
          <cell r="T33">
            <v>0</v>
          </cell>
          <cell r="U33">
            <v>0</v>
          </cell>
        </row>
        <row r="34">
          <cell r="E34">
            <v>228.92</v>
          </cell>
          <cell r="G34">
            <v>0</v>
          </cell>
          <cell r="H34">
            <v>5205.4999999999982</v>
          </cell>
          <cell r="K34">
            <v>0</v>
          </cell>
          <cell r="M34">
            <v>0</v>
          </cell>
          <cell r="N34">
            <v>4</v>
          </cell>
          <cell r="R34">
            <v>0</v>
          </cell>
          <cell r="T34">
            <v>0</v>
          </cell>
          <cell r="U34">
            <v>0.03</v>
          </cell>
        </row>
        <row r="35">
          <cell r="E35">
            <v>72.199999999999989</v>
          </cell>
          <cell r="G35">
            <v>0</v>
          </cell>
          <cell r="H35">
            <v>2582.7199999999998</v>
          </cell>
          <cell r="K35">
            <v>0</v>
          </cell>
          <cell r="M35">
            <v>0</v>
          </cell>
          <cell r="N35">
            <v>155.65000000000003</v>
          </cell>
          <cell r="R35">
            <v>0</v>
          </cell>
          <cell r="T35">
            <v>0</v>
          </cell>
          <cell r="U35">
            <v>2.2000000000000002</v>
          </cell>
        </row>
        <row r="36">
          <cell r="E36">
            <v>118.15</v>
          </cell>
          <cell r="G36">
            <v>0</v>
          </cell>
          <cell r="H36">
            <v>4289.3100000000004</v>
          </cell>
          <cell r="K36">
            <v>0</v>
          </cell>
          <cell r="M36">
            <v>0</v>
          </cell>
          <cell r="N36">
            <v>6.92</v>
          </cell>
          <cell r="R36">
            <v>0</v>
          </cell>
          <cell r="T36">
            <v>0</v>
          </cell>
          <cell r="U36">
            <v>1.04</v>
          </cell>
        </row>
        <row r="37">
          <cell r="E37">
            <v>472.45000000000005</v>
          </cell>
          <cell r="G37">
            <v>0</v>
          </cell>
          <cell r="H37">
            <v>16127.89</v>
          </cell>
          <cell r="K37">
            <v>0</v>
          </cell>
          <cell r="M37">
            <v>0</v>
          </cell>
          <cell r="N37">
            <v>174.17000000000002</v>
          </cell>
          <cell r="R37">
            <v>0</v>
          </cell>
          <cell r="T37">
            <v>0</v>
          </cell>
          <cell r="U37">
            <v>3.27</v>
          </cell>
        </row>
        <row r="38">
          <cell r="E38">
            <v>1404.79</v>
          </cell>
          <cell r="G38">
            <v>0</v>
          </cell>
          <cell r="H38">
            <v>37343.453300000001</v>
          </cell>
          <cell r="K38">
            <v>20.38</v>
          </cell>
          <cell r="M38">
            <v>0</v>
          </cell>
          <cell r="N38">
            <v>978.42600000000004</v>
          </cell>
          <cell r="R38">
            <v>47.660000000000004</v>
          </cell>
          <cell r="T38">
            <v>0</v>
          </cell>
          <cell r="U38">
            <v>152.5</v>
          </cell>
        </row>
        <row r="39">
          <cell r="E39">
            <v>752.81500000000005</v>
          </cell>
          <cell r="G39">
            <v>0</v>
          </cell>
          <cell r="H39">
            <v>9736.9509999999991</v>
          </cell>
          <cell r="K39">
            <v>0</v>
          </cell>
          <cell r="M39">
            <v>0</v>
          </cell>
          <cell r="N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E40">
            <v>238.17</v>
          </cell>
          <cell r="G40">
            <v>0</v>
          </cell>
          <cell r="H40">
            <v>6706.5539999999955</v>
          </cell>
          <cell r="K40">
            <v>0</v>
          </cell>
          <cell r="M40">
            <v>0</v>
          </cell>
          <cell r="N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E41">
            <v>718.16</v>
          </cell>
          <cell r="G41">
            <v>0</v>
          </cell>
          <cell r="H41">
            <v>12143.786999999997</v>
          </cell>
          <cell r="K41">
            <v>0</v>
          </cell>
          <cell r="M41">
            <v>0</v>
          </cell>
          <cell r="N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E42">
            <v>150.94</v>
          </cell>
          <cell r="G42">
            <v>0</v>
          </cell>
          <cell r="H42">
            <v>150.94</v>
          </cell>
          <cell r="K42">
            <v>0</v>
          </cell>
          <cell r="M42">
            <v>0</v>
          </cell>
          <cell r="N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E43">
            <v>1860.0850000000003</v>
          </cell>
          <cell r="G43">
            <v>0</v>
          </cell>
          <cell r="H43">
            <v>28738.231999999989</v>
          </cell>
          <cell r="K43">
            <v>0</v>
          </cell>
          <cell r="M43">
            <v>0</v>
          </cell>
          <cell r="N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E44">
            <v>367.79</v>
          </cell>
          <cell r="G44">
            <v>0</v>
          </cell>
          <cell r="H44">
            <v>7274.9600000000019</v>
          </cell>
          <cell r="K44">
            <v>0</v>
          </cell>
          <cell r="M44">
            <v>0</v>
          </cell>
          <cell r="N44">
            <v>0.70000000000000007</v>
          </cell>
          <cell r="R44">
            <v>0</v>
          </cell>
          <cell r="T44">
            <v>0</v>
          </cell>
          <cell r="U44">
            <v>14.43</v>
          </cell>
        </row>
        <row r="45">
          <cell r="E45">
            <v>204.03</v>
          </cell>
          <cell r="G45">
            <v>0</v>
          </cell>
          <cell r="H45">
            <v>6486.7500000000009</v>
          </cell>
          <cell r="K45">
            <v>0</v>
          </cell>
          <cell r="M45">
            <v>0</v>
          </cell>
          <cell r="N45">
            <v>0.96</v>
          </cell>
          <cell r="R45">
            <v>0</v>
          </cell>
          <cell r="T45">
            <v>0</v>
          </cell>
          <cell r="U45">
            <v>0</v>
          </cell>
        </row>
        <row r="46">
          <cell r="E46">
            <v>155.26</v>
          </cell>
          <cell r="G46">
            <v>0</v>
          </cell>
          <cell r="H46">
            <v>7344.62</v>
          </cell>
          <cell r="K46">
            <v>0</v>
          </cell>
          <cell r="M46">
            <v>0</v>
          </cell>
          <cell r="N46">
            <v>6.89</v>
          </cell>
          <cell r="R46">
            <v>0</v>
          </cell>
          <cell r="T46">
            <v>0</v>
          </cell>
          <cell r="U46">
            <v>0.03</v>
          </cell>
        </row>
        <row r="47">
          <cell r="E47">
            <v>210.86</v>
          </cell>
          <cell r="G47">
            <v>0</v>
          </cell>
          <cell r="H47">
            <v>5998.13</v>
          </cell>
          <cell r="K47">
            <v>0</v>
          </cell>
          <cell r="M47">
            <v>0</v>
          </cell>
          <cell r="N47">
            <v>0.505</v>
          </cell>
          <cell r="R47">
            <v>0</v>
          </cell>
          <cell r="T47">
            <v>0</v>
          </cell>
          <cell r="U47">
            <v>0</v>
          </cell>
        </row>
        <row r="48">
          <cell r="E48">
            <v>937.94</v>
          </cell>
          <cell r="G48">
            <v>0</v>
          </cell>
          <cell r="H48">
            <v>27104.460000000006</v>
          </cell>
          <cell r="K48">
            <v>0</v>
          </cell>
          <cell r="M48">
            <v>0</v>
          </cell>
          <cell r="N48">
            <v>9.0550000000000015</v>
          </cell>
          <cell r="R48">
            <v>0</v>
          </cell>
          <cell r="T48">
            <v>0</v>
          </cell>
          <cell r="U48">
            <v>14.459999999999999</v>
          </cell>
        </row>
        <row r="49">
          <cell r="E49">
            <v>2798.0250000000001</v>
          </cell>
          <cell r="G49">
            <v>0</v>
          </cell>
          <cell r="H49">
            <v>55842.691999999995</v>
          </cell>
          <cell r="K49">
            <v>0</v>
          </cell>
          <cell r="M49">
            <v>0</v>
          </cell>
          <cell r="N49">
            <v>9.0550000000000015</v>
          </cell>
          <cell r="R49">
            <v>0</v>
          </cell>
          <cell r="T49">
            <v>0</v>
          </cell>
          <cell r="U49">
            <v>14.459999999999999</v>
          </cell>
        </row>
        <row r="50">
          <cell r="E50">
            <v>4226.098</v>
          </cell>
          <cell r="G50">
            <v>0</v>
          </cell>
          <cell r="H50">
            <v>99018.576300000001</v>
          </cell>
          <cell r="K50">
            <v>157.84</v>
          </cell>
          <cell r="M50">
            <v>0</v>
          </cell>
          <cell r="N50">
            <v>5486.1039999999985</v>
          </cell>
          <cell r="R50">
            <v>55.887000000000008</v>
          </cell>
          <cell r="T50">
            <v>0</v>
          </cell>
          <cell r="U50">
            <v>792.17699999999991</v>
          </cell>
        </row>
        <row r="51">
          <cell r="E51" t="e">
            <v>#REF!</v>
          </cell>
          <cell r="G51">
            <v>0</v>
          </cell>
          <cell r="H51" t="e">
            <v>#REF!</v>
          </cell>
          <cell r="K51" t="e">
            <v>#REF!</v>
          </cell>
          <cell r="M51">
            <v>0</v>
          </cell>
          <cell r="R51">
            <v>0</v>
          </cell>
          <cell r="T51">
            <v>0</v>
          </cell>
          <cell r="U51" t="e">
            <v>#REF!</v>
          </cell>
        </row>
        <row r="52">
          <cell r="E52" t="e">
            <v>#REF!</v>
          </cell>
          <cell r="G52">
            <v>0</v>
          </cell>
          <cell r="H52" t="e">
            <v>#REF!</v>
          </cell>
          <cell r="K52" t="e">
            <v>#REF!</v>
          </cell>
          <cell r="M52">
            <v>0</v>
          </cell>
          <cell r="R52">
            <v>0</v>
          </cell>
          <cell r="T52">
            <v>0.09</v>
          </cell>
          <cell r="U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  <sheetName val="jan 19"/>
      <sheetName val="fe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1">
          <cell r="D51"/>
          <cell r="E51" t="e">
            <v>#REF!</v>
          </cell>
          <cell r="F51"/>
          <cell r="J51"/>
          <cell r="U51" t="e">
            <v>#REF!</v>
          </cell>
        </row>
        <row r="52">
          <cell r="D52"/>
          <cell r="E52" t="e">
            <v>#REF!</v>
          </cell>
          <cell r="F52"/>
          <cell r="J52"/>
          <cell r="U52" t="e">
            <v>#REF!</v>
          </cell>
        </row>
        <row r="54">
          <cell r="J54">
            <v>1025.7409999999998</v>
          </cell>
        </row>
        <row r="72">
          <cell r="R72"/>
        </row>
        <row r="73">
          <cell r="R73"/>
        </row>
      </sheetData>
      <sheetData sheetId="11">
        <row r="7">
          <cell r="E7">
            <v>0.64999999999999991</v>
          </cell>
          <cell r="G7">
            <v>0</v>
          </cell>
          <cell r="H7">
            <v>458.80999999999989</v>
          </cell>
          <cell r="K7">
            <v>15.75</v>
          </cell>
          <cell r="M7">
            <v>0</v>
          </cell>
          <cell r="N7">
            <v>524.73500000000013</v>
          </cell>
          <cell r="R7">
            <v>43.7</v>
          </cell>
          <cell r="T7">
            <v>0</v>
          </cell>
          <cell r="U7">
            <v>70.050000000000011</v>
          </cell>
        </row>
        <row r="8">
          <cell r="E8">
            <v>0</v>
          </cell>
          <cell r="G8">
            <v>0</v>
          </cell>
          <cell r="H8">
            <v>0</v>
          </cell>
          <cell r="K8">
            <v>32.31</v>
          </cell>
          <cell r="M8">
            <v>0</v>
          </cell>
          <cell r="N8">
            <v>32.630000000000003</v>
          </cell>
          <cell r="R8">
            <v>0</v>
          </cell>
          <cell r="T8">
            <v>0</v>
          </cell>
          <cell r="U8">
            <v>0.15000000000000002</v>
          </cell>
        </row>
        <row r="9">
          <cell r="E9">
            <v>0.05</v>
          </cell>
          <cell r="G9">
            <v>0</v>
          </cell>
          <cell r="H9">
            <v>309.7600000000001</v>
          </cell>
          <cell r="K9">
            <v>19.790000000000003</v>
          </cell>
          <cell r="M9">
            <v>0</v>
          </cell>
          <cell r="N9">
            <v>417.99000000000012</v>
          </cell>
          <cell r="R9">
            <v>3</v>
          </cell>
          <cell r="T9">
            <v>0</v>
          </cell>
          <cell r="U9">
            <v>44.010000000000005</v>
          </cell>
        </row>
        <row r="10">
          <cell r="E10">
            <v>0.34</v>
          </cell>
          <cell r="G10">
            <v>0</v>
          </cell>
          <cell r="H10">
            <v>7.36</v>
          </cell>
          <cell r="K10">
            <v>19.100000000000001</v>
          </cell>
          <cell r="M10">
            <v>0</v>
          </cell>
          <cell r="N10">
            <v>343.32999999999987</v>
          </cell>
          <cell r="R10">
            <v>0.18</v>
          </cell>
          <cell r="T10">
            <v>0</v>
          </cell>
          <cell r="U10">
            <v>0.6</v>
          </cell>
        </row>
        <row r="11">
          <cell r="E11">
            <v>1.04</v>
          </cell>
          <cell r="G11">
            <v>0</v>
          </cell>
          <cell r="H11">
            <v>775.93</v>
          </cell>
          <cell r="K11">
            <v>87.269999999999982</v>
          </cell>
          <cell r="M11">
            <v>0</v>
          </cell>
          <cell r="N11">
            <v>1318.6850000000002</v>
          </cell>
          <cell r="R11">
            <v>46.88</v>
          </cell>
          <cell r="T11">
            <v>0</v>
          </cell>
          <cell r="U11">
            <v>114.81000000000003</v>
          </cell>
        </row>
        <row r="12">
          <cell r="E12">
            <v>2.29</v>
          </cell>
          <cell r="G12">
            <v>0</v>
          </cell>
          <cell r="H12">
            <v>567.25999999999965</v>
          </cell>
          <cell r="K12">
            <v>10.56</v>
          </cell>
          <cell r="M12">
            <v>0</v>
          </cell>
          <cell r="N12">
            <v>673.10999999999979</v>
          </cell>
          <cell r="R12">
            <v>0</v>
          </cell>
          <cell r="T12">
            <v>0</v>
          </cell>
          <cell r="U12">
            <v>38.860000000000007</v>
          </cell>
        </row>
        <row r="13">
          <cell r="E13">
            <v>2.8299999999999996</v>
          </cell>
          <cell r="G13">
            <v>0</v>
          </cell>
          <cell r="H13">
            <v>314.7600000000001</v>
          </cell>
          <cell r="K13">
            <v>10.780000000000001</v>
          </cell>
          <cell r="M13">
            <v>0</v>
          </cell>
          <cell r="N13">
            <v>479.18000000000006</v>
          </cell>
          <cell r="R13">
            <v>0</v>
          </cell>
          <cell r="T13">
            <v>0</v>
          </cell>
          <cell r="U13">
            <v>21.169999999999998</v>
          </cell>
        </row>
        <row r="14">
          <cell r="E14">
            <v>4.95</v>
          </cell>
          <cell r="G14">
            <v>0</v>
          </cell>
          <cell r="H14">
            <v>1507.9599999999994</v>
          </cell>
          <cell r="K14">
            <v>14.959999999999999</v>
          </cell>
          <cell r="M14">
            <v>0</v>
          </cell>
          <cell r="N14">
            <v>477.21000000000009</v>
          </cell>
          <cell r="R14">
            <v>0</v>
          </cell>
          <cell r="T14">
            <v>0</v>
          </cell>
          <cell r="U14">
            <v>57.759999999999991</v>
          </cell>
        </row>
        <row r="15">
          <cell r="E15">
            <v>10.07</v>
          </cell>
          <cell r="G15">
            <v>0</v>
          </cell>
          <cell r="H15">
            <v>2389.98</v>
          </cell>
          <cell r="K15">
            <v>33.83</v>
          </cell>
          <cell r="M15">
            <v>0</v>
          </cell>
          <cell r="N15">
            <v>1627.03</v>
          </cell>
          <cell r="R15">
            <v>0</v>
          </cell>
          <cell r="T15">
            <v>0</v>
          </cell>
          <cell r="U15">
            <v>117.78999999999999</v>
          </cell>
        </row>
        <row r="16">
          <cell r="E16">
            <v>7.394000000000001</v>
          </cell>
          <cell r="G16">
            <v>0</v>
          </cell>
          <cell r="H16">
            <v>969.11200000000031</v>
          </cell>
          <cell r="K16">
            <v>2.9760000000000004</v>
          </cell>
          <cell r="M16">
            <v>0</v>
          </cell>
          <cell r="N16">
            <v>76.96099999999997</v>
          </cell>
          <cell r="R16">
            <v>0</v>
          </cell>
          <cell r="T16">
            <v>0</v>
          </cell>
          <cell r="U16">
            <v>245.88200000000001</v>
          </cell>
        </row>
        <row r="17">
          <cell r="E17">
            <v>0</v>
          </cell>
          <cell r="G17">
            <v>0</v>
          </cell>
          <cell r="H17">
            <v>182.22</v>
          </cell>
          <cell r="K17">
            <v>7.8830000000000009</v>
          </cell>
          <cell r="M17">
            <v>0</v>
          </cell>
          <cell r="N17">
            <v>314.74599999999998</v>
          </cell>
          <cell r="R17">
            <v>48.010000000000005</v>
          </cell>
          <cell r="T17">
            <v>0</v>
          </cell>
          <cell r="U17">
            <v>45.56</v>
          </cell>
        </row>
        <row r="18">
          <cell r="E18">
            <v>3.2299999999999995</v>
          </cell>
          <cell r="G18">
            <v>0</v>
          </cell>
          <cell r="H18">
            <v>201.29000000000005</v>
          </cell>
          <cell r="K18">
            <v>12.141999999999999</v>
          </cell>
          <cell r="M18">
            <v>0</v>
          </cell>
          <cell r="N18">
            <v>314.66899999999987</v>
          </cell>
          <cell r="R18">
            <v>0.32</v>
          </cell>
          <cell r="T18">
            <v>0</v>
          </cell>
          <cell r="U18">
            <v>8.3749999999999982</v>
          </cell>
        </row>
        <row r="19">
          <cell r="E19">
            <v>10.623999999999999</v>
          </cell>
          <cell r="G19">
            <v>0</v>
          </cell>
          <cell r="H19">
            <v>1352.6220000000003</v>
          </cell>
          <cell r="K19">
            <v>23.001000000000001</v>
          </cell>
          <cell r="M19">
            <v>0</v>
          </cell>
          <cell r="N19">
            <v>706.37599999999998</v>
          </cell>
          <cell r="R19">
            <v>0.66999999999999993</v>
          </cell>
          <cell r="T19">
            <v>0</v>
          </cell>
          <cell r="U19">
            <v>299.81700000000001</v>
          </cell>
        </row>
        <row r="20">
          <cell r="E20">
            <v>5.0500000000000007</v>
          </cell>
          <cell r="G20">
            <v>0</v>
          </cell>
          <cell r="H20">
            <v>749.23999999999967</v>
          </cell>
          <cell r="K20">
            <v>18.22</v>
          </cell>
          <cell r="M20">
            <v>0</v>
          </cell>
          <cell r="N20">
            <v>349.99999999999994</v>
          </cell>
          <cell r="R20">
            <v>0.08</v>
          </cell>
          <cell r="T20">
            <v>0</v>
          </cell>
          <cell r="U20">
            <v>40.9</v>
          </cell>
        </row>
        <row r="21">
          <cell r="E21">
            <v>2.7</v>
          </cell>
          <cell r="G21">
            <v>0</v>
          </cell>
          <cell r="H21">
            <v>120.94999999999999</v>
          </cell>
          <cell r="K21">
            <v>10.259999999999998</v>
          </cell>
          <cell r="M21">
            <v>0</v>
          </cell>
          <cell r="N21">
            <v>377.88300000000004</v>
          </cell>
          <cell r="R21">
            <v>0</v>
          </cell>
          <cell r="T21">
            <v>0</v>
          </cell>
          <cell r="U21">
            <v>39.300000000000011</v>
          </cell>
        </row>
        <row r="22">
          <cell r="E22">
            <v>0.79</v>
          </cell>
          <cell r="G22">
            <v>0</v>
          </cell>
          <cell r="H22">
            <v>450.69999999999993</v>
          </cell>
          <cell r="K22">
            <v>9.31</v>
          </cell>
          <cell r="M22">
            <v>0</v>
          </cell>
          <cell r="N22">
            <v>163.08000000000004</v>
          </cell>
          <cell r="R22">
            <v>0</v>
          </cell>
          <cell r="T22">
            <v>0</v>
          </cell>
          <cell r="U22">
            <v>14.72</v>
          </cell>
        </row>
        <row r="23">
          <cell r="E23">
            <v>8.5399999999999991</v>
          </cell>
          <cell r="G23">
            <v>0</v>
          </cell>
          <cell r="H23">
            <v>1320.8899999999996</v>
          </cell>
          <cell r="K23">
            <v>37.79</v>
          </cell>
          <cell r="M23">
            <v>0</v>
          </cell>
          <cell r="N23">
            <v>890.96300000000008</v>
          </cell>
          <cell r="R23">
            <v>0.08</v>
          </cell>
          <cell r="T23">
            <v>0</v>
          </cell>
          <cell r="U23">
            <v>94.920000000000016</v>
          </cell>
        </row>
        <row r="24">
          <cell r="E24">
            <v>30.274000000000001</v>
          </cell>
          <cell r="G24">
            <v>0</v>
          </cell>
          <cell r="H24">
            <v>5839.4219999999987</v>
          </cell>
          <cell r="K24">
            <v>181.89099999999996</v>
          </cell>
          <cell r="M24">
            <v>0</v>
          </cell>
          <cell r="N24">
            <v>4543.0540000000001</v>
          </cell>
          <cell r="R24">
            <v>0.74999999999999989</v>
          </cell>
          <cell r="T24">
            <v>0</v>
          </cell>
          <cell r="U24">
            <v>627.33699999999999</v>
          </cell>
        </row>
        <row r="25">
          <cell r="E25">
            <v>221.18000000000004</v>
          </cell>
          <cell r="G25">
            <v>0</v>
          </cell>
          <cell r="H25">
            <v>6761.9120000000012</v>
          </cell>
          <cell r="K25">
            <v>0</v>
          </cell>
          <cell r="M25">
            <v>0</v>
          </cell>
          <cell r="N25">
            <v>58.64</v>
          </cell>
          <cell r="R25">
            <v>0</v>
          </cell>
          <cell r="T25">
            <v>0</v>
          </cell>
          <cell r="U25">
            <v>0</v>
          </cell>
        </row>
        <row r="26">
          <cell r="E26">
            <v>116.31</v>
          </cell>
          <cell r="G26">
            <v>0</v>
          </cell>
          <cell r="H26">
            <v>4851.0500000000011</v>
          </cell>
          <cell r="K26">
            <v>19.25</v>
          </cell>
          <cell r="M26">
            <v>0</v>
          </cell>
          <cell r="N26">
            <v>510.60799999999995</v>
          </cell>
          <cell r="R26">
            <v>0.45</v>
          </cell>
          <cell r="T26">
            <v>0</v>
          </cell>
          <cell r="U26">
            <v>2.8200000000000003</v>
          </cell>
        </row>
        <row r="27">
          <cell r="E27">
            <v>337.49000000000007</v>
          </cell>
          <cell r="G27">
            <v>0</v>
          </cell>
          <cell r="H27">
            <v>11612.962</v>
          </cell>
          <cell r="K27">
            <v>17.96</v>
          </cell>
          <cell r="M27">
            <v>0</v>
          </cell>
          <cell r="N27">
            <v>567.95800000000008</v>
          </cell>
          <cell r="R27">
            <v>0.45</v>
          </cell>
          <cell r="T27">
            <v>0</v>
          </cell>
          <cell r="U27">
            <v>2.8200000000000003</v>
          </cell>
        </row>
        <row r="28">
          <cell r="E28">
            <v>341.15</v>
          </cell>
          <cell r="G28">
            <v>0</v>
          </cell>
          <cell r="H28">
            <v>3480.0279999999998</v>
          </cell>
          <cell r="K28">
            <v>0.3</v>
          </cell>
          <cell r="M28">
            <v>0</v>
          </cell>
          <cell r="N28">
            <v>52.09</v>
          </cell>
          <cell r="R28">
            <v>0</v>
          </cell>
          <cell r="T28">
            <v>0</v>
          </cell>
          <cell r="U28">
            <v>56.250000000000007</v>
          </cell>
        </row>
        <row r="29">
          <cell r="E29">
            <v>148.54500000000002</v>
          </cell>
          <cell r="G29">
            <v>0</v>
          </cell>
          <cell r="H29">
            <v>148.54500000000002</v>
          </cell>
          <cell r="K29">
            <v>6.3000000000000007</v>
          </cell>
          <cell r="M29">
            <v>0</v>
          </cell>
          <cell r="N29">
            <v>6.3000000000000007</v>
          </cell>
          <cell r="R29">
            <v>57.257000000000005</v>
          </cell>
          <cell r="T29">
            <v>0</v>
          </cell>
          <cell r="U29">
            <v>0</v>
          </cell>
        </row>
        <row r="30">
          <cell r="E30">
            <v>206.95899999999997</v>
          </cell>
          <cell r="G30">
            <v>0</v>
          </cell>
          <cell r="H30">
            <v>3794.951</v>
          </cell>
          <cell r="K30">
            <v>0</v>
          </cell>
          <cell r="M30">
            <v>0</v>
          </cell>
          <cell r="N30">
            <v>41.210000000000008</v>
          </cell>
          <cell r="R30">
            <v>0</v>
          </cell>
          <cell r="T30">
            <v>0</v>
          </cell>
          <cell r="U30">
            <v>72.55</v>
          </cell>
        </row>
        <row r="31">
          <cell r="E31">
            <v>74.483999999999995</v>
          </cell>
          <cell r="G31">
            <v>0</v>
          </cell>
          <cell r="H31">
            <v>2355.3652999999999</v>
          </cell>
          <cell r="K31">
            <v>2.556</v>
          </cell>
          <cell r="M31">
            <v>0</v>
          </cell>
          <cell r="N31">
            <v>143.43399999999997</v>
          </cell>
          <cell r="R31">
            <v>0.09</v>
          </cell>
          <cell r="T31">
            <v>0.09</v>
          </cell>
          <cell r="U31">
            <v>18.149999999999999</v>
          </cell>
        </row>
        <row r="32">
          <cell r="E32">
            <v>771.13800000000003</v>
          </cell>
          <cell r="G32">
            <v>0</v>
          </cell>
          <cell r="H32">
            <v>9778.8892999999971</v>
          </cell>
          <cell r="K32">
            <v>9.1560000000000006</v>
          </cell>
          <cell r="M32">
            <v>0</v>
          </cell>
          <cell r="N32">
            <v>243.03400000000002</v>
          </cell>
          <cell r="R32">
            <v>7.1099999999999994</v>
          </cell>
          <cell r="T32">
            <v>0</v>
          </cell>
          <cell r="U32">
            <v>146.94999999999999</v>
          </cell>
        </row>
        <row r="33">
          <cell r="E33">
            <v>83.14</v>
          </cell>
          <cell r="G33">
            <v>0</v>
          </cell>
          <cell r="H33">
            <v>4080.3199999999997</v>
          </cell>
          <cell r="K33">
            <v>0</v>
          </cell>
          <cell r="M33">
            <v>0</v>
          </cell>
          <cell r="N33">
            <v>7.6</v>
          </cell>
          <cell r="R33">
            <v>0</v>
          </cell>
          <cell r="T33">
            <v>0</v>
          </cell>
          <cell r="U33">
            <v>0</v>
          </cell>
        </row>
        <row r="34">
          <cell r="E34">
            <v>261.63</v>
          </cell>
          <cell r="G34">
            <v>0</v>
          </cell>
          <cell r="H34">
            <v>5238.2099999999982</v>
          </cell>
          <cell r="K34">
            <v>0</v>
          </cell>
          <cell r="M34">
            <v>0</v>
          </cell>
          <cell r="N34">
            <v>4</v>
          </cell>
          <cell r="R34">
            <v>0</v>
          </cell>
          <cell r="T34">
            <v>0</v>
          </cell>
          <cell r="U34">
            <v>0.03</v>
          </cell>
        </row>
        <row r="35">
          <cell r="E35">
            <v>87.72999999999999</v>
          </cell>
          <cell r="G35">
            <v>0</v>
          </cell>
          <cell r="H35">
            <v>2598.25</v>
          </cell>
          <cell r="K35">
            <v>0</v>
          </cell>
          <cell r="M35">
            <v>0</v>
          </cell>
          <cell r="N35">
            <v>155.65000000000003</v>
          </cell>
          <cell r="R35">
            <v>0</v>
          </cell>
          <cell r="T35">
            <v>0</v>
          </cell>
          <cell r="U35">
            <v>2.2000000000000002</v>
          </cell>
        </row>
        <row r="36">
          <cell r="E36">
            <v>244.45000000000002</v>
          </cell>
          <cell r="G36">
            <v>0</v>
          </cell>
          <cell r="H36">
            <v>4415.6100000000006</v>
          </cell>
          <cell r="K36">
            <v>0</v>
          </cell>
          <cell r="M36">
            <v>0</v>
          </cell>
          <cell r="N36">
            <v>6.92</v>
          </cell>
          <cell r="R36">
            <v>0</v>
          </cell>
          <cell r="T36">
            <v>0</v>
          </cell>
          <cell r="U36">
            <v>1.04</v>
          </cell>
        </row>
        <row r="37">
          <cell r="E37">
            <v>669.23</v>
          </cell>
          <cell r="G37">
            <v>0</v>
          </cell>
          <cell r="H37">
            <v>16324.67</v>
          </cell>
          <cell r="K37">
            <v>0</v>
          </cell>
          <cell r="M37">
            <v>0</v>
          </cell>
          <cell r="N37">
            <v>174.17000000000002</v>
          </cell>
          <cell r="R37">
            <v>0</v>
          </cell>
          <cell r="T37">
            <v>0</v>
          </cell>
          <cell r="U37">
            <v>3.27</v>
          </cell>
        </row>
        <row r="38">
          <cell r="E38">
            <v>1777.8579999999999</v>
          </cell>
          <cell r="G38">
            <v>0</v>
          </cell>
          <cell r="H38">
            <v>37716.5213</v>
          </cell>
          <cell r="K38">
            <v>27.116</v>
          </cell>
          <cell r="M38">
            <v>0</v>
          </cell>
          <cell r="N38">
            <v>985.16200000000015</v>
          </cell>
          <cell r="R38">
            <v>7.56</v>
          </cell>
          <cell r="T38">
            <v>0</v>
          </cell>
          <cell r="U38">
            <v>153.04</v>
          </cell>
        </row>
        <row r="39">
          <cell r="E39">
            <v>920.67499999999995</v>
          </cell>
          <cell r="G39">
            <v>0</v>
          </cell>
          <cell r="H39">
            <v>9904.8109999999979</v>
          </cell>
          <cell r="K39">
            <v>0</v>
          </cell>
          <cell r="M39">
            <v>0</v>
          </cell>
          <cell r="N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E40">
            <v>320.71999999999997</v>
          </cell>
          <cell r="G40">
            <v>0</v>
          </cell>
          <cell r="H40">
            <v>6789.1039999999957</v>
          </cell>
          <cell r="K40">
            <v>0</v>
          </cell>
          <cell r="M40">
            <v>0</v>
          </cell>
          <cell r="N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E41">
            <v>874.6099999999999</v>
          </cell>
          <cell r="G41">
            <v>0</v>
          </cell>
          <cell r="H41">
            <v>12300.236999999997</v>
          </cell>
          <cell r="K41">
            <v>0</v>
          </cell>
          <cell r="M41">
            <v>0</v>
          </cell>
          <cell r="N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E42">
            <v>606.20000000000005</v>
          </cell>
          <cell r="G42">
            <v>0</v>
          </cell>
          <cell r="H42">
            <v>606.20000000000005</v>
          </cell>
          <cell r="K42">
            <v>0</v>
          </cell>
          <cell r="M42">
            <v>0</v>
          </cell>
          <cell r="N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E43">
            <v>2722.2050000000004</v>
          </cell>
          <cell r="G43">
            <v>0</v>
          </cell>
          <cell r="H43">
            <v>29600.351999999992</v>
          </cell>
          <cell r="K43">
            <v>0</v>
          </cell>
          <cell r="M43">
            <v>0</v>
          </cell>
          <cell r="N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E44">
            <v>493.81</v>
          </cell>
          <cell r="G44">
            <v>0</v>
          </cell>
          <cell r="H44">
            <v>7400.9800000000023</v>
          </cell>
          <cell r="K44">
            <v>0</v>
          </cell>
          <cell r="M44">
            <v>0</v>
          </cell>
          <cell r="N44">
            <v>0.70000000000000007</v>
          </cell>
          <cell r="R44">
            <v>0</v>
          </cell>
          <cell r="T44">
            <v>0</v>
          </cell>
          <cell r="U44">
            <v>14.43</v>
          </cell>
        </row>
        <row r="45">
          <cell r="E45">
            <v>285.79000000000002</v>
          </cell>
          <cell r="G45">
            <v>0</v>
          </cell>
          <cell r="H45">
            <v>6568.5100000000011</v>
          </cell>
          <cell r="K45">
            <v>0</v>
          </cell>
          <cell r="M45">
            <v>0</v>
          </cell>
          <cell r="N45">
            <v>0.96</v>
          </cell>
          <cell r="R45">
            <v>0</v>
          </cell>
          <cell r="T45">
            <v>0</v>
          </cell>
          <cell r="U45">
            <v>0</v>
          </cell>
        </row>
        <row r="46">
          <cell r="E46">
            <v>201</v>
          </cell>
          <cell r="G46">
            <v>0</v>
          </cell>
          <cell r="H46">
            <v>7390.3600000000006</v>
          </cell>
          <cell r="K46">
            <v>0</v>
          </cell>
          <cell r="M46">
            <v>0</v>
          </cell>
          <cell r="N46">
            <v>6.89</v>
          </cell>
          <cell r="R46">
            <v>0</v>
          </cell>
          <cell r="T46">
            <v>0</v>
          </cell>
          <cell r="U46">
            <v>0.03</v>
          </cell>
        </row>
        <row r="47">
          <cell r="E47">
            <v>273.53000000000003</v>
          </cell>
          <cell r="G47">
            <v>0</v>
          </cell>
          <cell r="H47">
            <v>6060.8</v>
          </cell>
          <cell r="K47">
            <v>0</v>
          </cell>
          <cell r="M47">
            <v>0</v>
          </cell>
          <cell r="N47">
            <v>0.505</v>
          </cell>
          <cell r="R47">
            <v>0</v>
          </cell>
          <cell r="T47">
            <v>0</v>
          </cell>
          <cell r="U47">
            <v>0</v>
          </cell>
        </row>
        <row r="48">
          <cell r="E48">
            <v>1254.1299999999999</v>
          </cell>
          <cell r="G48">
            <v>0</v>
          </cell>
          <cell r="H48">
            <v>27420.650000000005</v>
          </cell>
          <cell r="K48">
            <v>0</v>
          </cell>
          <cell r="M48">
            <v>0</v>
          </cell>
          <cell r="N48">
            <v>9.0550000000000015</v>
          </cell>
          <cell r="R48">
            <v>0</v>
          </cell>
          <cell r="T48">
            <v>0</v>
          </cell>
          <cell r="U48">
            <v>14.459999999999999</v>
          </cell>
        </row>
        <row r="49">
          <cell r="E49">
            <v>3976.335</v>
          </cell>
          <cell r="G49">
            <v>0</v>
          </cell>
          <cell r="H49">
            <v>57021.001999999993</v>
          </cell>
          <cell r="K49">
            <v>0</v>
          </cell>
          <cell r="M49">
            <v>0</v>
          </cell>
          <cell r="N49">
            <v>9.0550000000000015</v>
          </cell>
          <cell r="R49">
            <v>0</v>
          </cell>
          <cell r="T49">
            <v>0</v>
          </cell>
          <cell r="U49">
            <v>14.459999999999999</v>
          </cell>
        </row>
        <row r="50">
          <cell r="E50">
            <v>5784.4669999999996</v>
          </cell>
          <cell r="G50">
            <v>0</v>
          </cell>
          <cell r="H50">
            <v>100576.94529999999</v>
          </cell>
          <cell r="K50">
            <v>209.00700000000001</v>
          </cell>
          <cell r="M50">
            <v>0</v>
          </cell>
          <cell r="N50">
            <v>5537.2709999999988</v>
          </cell>
          <cell r="R50">
            <v>1.29</v>
          </cell>
          <cell r="T50">
            <v>0</v>
          </cell>
          <cell r="U50">
            <v>794.83699999999988</v>
          </cell>
        </row>
        <row r="51">
          <cell r="G51">
            <v>0</v>
          </cell>
          <cell r="M51">
            <v>0</v>
          </cell>
          <cell r="T51">
            <v>0</v>
          </cell>
        </row>
        <row r="52">
          <cell r="G52">
            <v>0</v>
          </cell>
          <cell r="M52">
            <v>0</v>
          </cell>
          <cell r="T52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H1" zoomScaleNormal="100" workbookViewId="0">
      <pane ySplit="6" topLeftCell="A16" activePane="bottomLeft" state="frozen"/>
      <selection pane="bottomLeft" activeCell="A23" sqref="A23:XFD23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7.5703125" style="52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65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65"/>
      <c r="P4" s="193" t="s">
        <v>5</v>
      </c>
      <c r="Q4" s="194"/>
      <c r="R4" s="194"/>
      <c r="S4" s="194"/>
      <c r="T4" s="194"/>
      <c r="U4" s="194"/>
      <c r="V4" s="66"/>
    </row>
    <row r="5" spans="1:23" s="4" customFormat="1" ht="24.7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64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65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21.75" customHeight="1" x14ac:dyDescent="0.25">
      <c r="A6" s="192"/>
      <c r="B6" s="192"/>
      <c r="C6" s="195"/>
      <c r="D6" s="64" t="s">
        <v>11</v>
      </c>
      <c r="E6" s="64" t="s">
        <v>12</v>
      </c>
      <c r="F6" s="64" t="s">
        <v>11</v>
      </c>
      <c r="G6" s="64" t="s">
        <v>12</v>
      </c>
      <c r="H6" s="64"/>
      <c r="I6" s="195"/>
      <c r="J6" s="64" t="s">
        <v>11</v>
      </c>
      <c r="K6" s="64" t="s">
        <v>12</v>
      </c>
      <c r="L6" s="64" t="s">
        <v>11</v>
      </c>
      <c r="M6" s="64" t="s">
        <v>12</v>
      </c>
      <c r="N6" s="191"/>
      <c r="O6" s="65"/>
      <c r="P6" s="195"/>
      <c r="Q6" s="64" t="s">
        <v>11</v>
      </c>
      <c r="R6" s="64" t="s">
        <v>12</v>
      </c>
      <c r="S6" s="64" t="s">
        <v>11</v>
      </c>
      <c r="T6" s="64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'[1]feb 18'!E7+'Mar 18'!D7</f>
        <v>7.37</v>
      </c>
      <c r="F7" s="8">
        <v>0</v>
      </c>
      <c r="G7" s="8">
        <f>'[1]feb 18'!G7+'Mar 18'!F7</f>
        <v>0</v>
      </c>
      <c r="H7" s="8">
        <f>'[1]feb 18'!H7+'Mar 18'!D7-'Mar 18'!F7</f>
        <v>458.15999999999991</v>
      </c>
      <c r="I7" s="8">
        <v>374.98699999999997</v>
      </c>
      <c r="J7" s="8">
        <v>0.85</v>
      </c>
      <c r="K7" s="8">
        <f>'[1]feb 18'!K7+'Mar 18'!J7</f>
        <v>37.435000000000009</v>
      </c>
      <c r="L7" s="8">
        <v>0</v>
      </c>
      <c r="M7" s="8">
        <f>'[1]feb 18'!M7+'Mar 18'!L7</f>
        <v>0</v>
      </c>
      <c r="N7" s="8">
        <f>'[1]feb 18'!N7+'Mar 18'!J7-'Mar 18'!L7</f>
        <v>508.98499999999996</v>
      </c>
      <c r="O7" s="9">
        <f>D7+J7</f>
        <v>0.85</v>
      </c>
      <c r="P7" s="10">
        <v>1.2</v>
      </c>
      <c r="Q7" s="10">
        <v>0.03</v>
      </c>
      <c r="R7" s="8">
        <f>'[1]feb 18'!R7+'Mar 18'!Q7</f>
        <v>7.23</v>
      </c>
      <c r="S7" s="10">
        <v>0</v>
      </c>
      <c r="T7" s="8">
        <f>'[1]feb 18'!T7+'Mar 18'!S7</f>
        <v>0</v>
      </c>
      <c r="U7" s="8">
        <f>'[1]feb 18'!U7+'Mar 18'!Q7-'Mar 18'!S7</f>
        <v>69.090000000000018</v>
      </c>
      <c r="V7" s="8">
        <f>H7+N7+U7</f>
        <v>1036.2349999999999</v>
      </c>
    </row>
    <row r="8" spans="1:23" s="11" customFormat="1" ht="21.75" customHeight="1" x14ac:dyDescent="0.3">
      <c r="A8" s="5">
        <v>2</v>
      </c>
      <c r="B8" s="6" t="s">
        <v>14</v>
      </c>
      <c r="C8" s="7">
        <v>106.67333333333335</v>
      </c>
      <c r="D8" s="8">
        <v>0</v>
      </c>
      <c r="E8" s="8">
        <f>'[1]feb 18'!E8+'Mar 18'!D8</f>
        <v>0.04</v>
      </c>
      <c r="F8" s="8">
        <v>0</v>
      </c>
      <c r="G8" s="8">
        <f>'[1]feb 18'!G8+'Mar 18'!F8</f>
        <v>0</v>
      </c>
      <c r="H8" s="8">
        <f>'[1]feb 18'!H8+'Mar 18'!D8-'Mar 18'!F8</f>
        <v>309.71000000000009</v>
      </c>
      <c r="I8" s="8">
        <v>377.63600000000002</v>
      </c>
      <c r="J8" s="8">
        <v>1.66</v>
      </c>
      <c r="K8" s="8">
        <f>'[1]feb 18'!K8+'Mar 18'!J8</f>
        <v>14.81</v>
      </c>
      <c r="L8" s="8">
        <v>0</v>
      </c>
      <c r="M8" s="8">
        <f>'[1]feb 18'!M8+'Mar 18'!L8</f>
        <v>0</v>
      </c>
      <c r="N8" s="8">
        <f>'[1]feb 18'!N8+'Mar 18'!J8-'Mar 18'!L8</f>
        <v>398.20000000000016</v>
      </c>
      <c r="O8" s="9">
        <f>D8+J8</f>
        <v>1.66</v>
      </c>
      <c r="P8" s="10">
        <v>10.44</v>
      </c>
      <c r="Q8" s="10">
        <v>0.05</v>
      </c>
      <c r="R8" s="8">
        <f>'[1]feb 18'!R8+'Mar 18'!Q8</f>
        <v>0.95000000000000007</v>
      </c>
      <c r="S8" s="10">
        <v>0</v>
      </c>
      <c r="T8" s="8">
        <f>'[1]feb 18'!T8+'Mar 18'!S8</f>
        <v>0</v>
      </c>
      <c r="U8" s="8">
        <f>'[1]feb 18'!U8+'Mar 18'!Q8-'Mar 18'!S8</f>
        <v>43.4</v>
      </c>
      <c r="V8" s="8">
        <f t="shared" ref="V8:V49" si="0">H8+N8+U8</f>
        <v>751.31000000000029</v>
      </c>
    </row>
    <row r="9" spans="1:23" s="11" customFormat="1" ht="17.25" customHeight="1" x14ac:dyDescent="0.3">
      <c r="A9" s="5">
        <v>3</v>
      </c>
      <c r="B9" s="6" t="s">
        <v>15</v>
      </c>
      <c r="C9" s="7">
        <v>2.0666666666666669</v>
      </c>
      <c r="D9" s="8">
        <v>0</v>
      </c>
      <c r="E9" s="8">
        <f>'[1]feb 18'!E9+'Mar 18'!D9</f>
        <v>0.08</v>
      </c>
      <c r="F9" s="8">
        <v>0</v>
      </c>
      <c r="G9" s="8">
        <f>'[1]feb 18'!G9+'Mar 18'!F9</f>
        <v>0</v>
      </c>
      <c r="H9" s="8">
        <f>'[1]feb 18'!H9+'Mar 18'!D9-'Mar 18'!F9</f>
        <v>7.0200000000000005</v>
      </c>
      <c r="I9" s="8">
        <v>281.17800000000005</v>
      </c>
      <c r="J9" s="8">
        <v>0.03</v>
      </c>
      <c r="K9" s="8">
        <f>'[1]feb 18'!K9+'Mar 18'!J9</f>
        <v>7.93</v>
      </c>
      <c r="L9" s="8">
        <v>0</v>
      </c>
      <c r="M9" s="8">
        <f>'[1]feb 18'!M9+'Mar 18'!L9</f>
        <v>0</v>
      </c>
      <c r="N9" s="8">
        <f>'[1]feb 18'!N9+'Mar 18'!J9-'Mar 18'!L9</f>
        <v>324.2299999999999</v>
      </c>
      <c r="O9" s="9">
        <f>D9+J9</f>
        <v>0.03</v>
      </c>
      <c r="P9" s="10">
        <v>0</v>
      </c>
      <c r="Q9" s="10">
        <v>0</v>
      </c>
      <c r="R9" s="8">
        <f>'[1]feb 18'!R9+'Mar 18'!Q9</f>
        <v>0</v>
      </c>
      <c r="S9" s="10">
        <v>0</v>
      </c>
      <c r="T9" s="8">
        <f>'[1]feb 18'!T9+'Mar 18'!S9</f>
        <v>0</v>
      </c>
      <c r="U9" s="8">
        <f>'[1]feb 18'!U9+'Mar 18'!Q9-'Mar 18'!S9</f>
        <v>0.41</v>
      </c>
      <c r="V9" s="8">
        <f t="shared" si="0"/>
        <v>331.65999999999991</v>
      </c>
    </row>
    <row r="10" spans="1:23" s="16" customFormat="1" ht="19.5" customHeight="1" x14ac:dyDescent="0.25">
      <c r="A10" s="12"/>
      <c r="B10" s="13" t="s">
        <v>16</v>
      </c>
      <c r="C10" s="14">
        <v>242.76833333333335</v>
      </c>
      <c r="D10" s="15">
        <f>SUM(D7:D9)</f>
        <v>0</v>
      </c>
      <c r="E10" s="15">
        <f>'[1]feb 18'!E10+'Mar 18'!D10</f>
        <v>7.49</v>
      </c>
      <c r="F10" s="15">
        <f t="shared" ref="F10:V10" si="1">SUM(F7:F9)</f>
        <v>0</v>
      </c>
      <c r="G10" s="15">
        <f>'[1]feb 18'!G10+'Mar 18'!F10</f>
        <v>0</v>
      </c>
      <c r="H10" s="15">
        <f>'[1]feb 18'!H10+'Mar 18'!D10-'Mar 18'!F10</f>
        <v>774.89</v>
      </c>
      <c r="I10" s="15">
        <f t="shared" si="1"/>
        <v>1033.8010000000002</v>
      </c>
      <c r="J10" s="15">
        <f t="shared" si="1"/>
        <v>2.5399999999999996</v>
      </c>
      <c r="K10" s="15">
        <f>'[1]feb 18'!K10+'Mar 18'!J10</f>
        <v>60.175000000000004</v>
      </c>
      <c r="L10" s="15">
        <f t="shared" si="1"/>
        <v>0</v>
      </c>
      <c r="M10" s="15">
        <f>'[1]feb 18'!M10+'Mar 18'!L10</f>
        <v>0</v>
      </c>
      <c r="N10" s="15">
        <f>'[1]feb 18'!N10+'Mar 18'!J10-'Mar 18'!L10</f>
        <v>1231.415</v>
      </c>
      <c r="O10" s="15">
        <f t="shared" si="1"/>
        <v>2.5399999999999996</v>
      </c>
      <c r="P10" s="15">
        <f t="shared" si="1"/>
        <v>11.639999999999999</v>
      </c>
      <c r="Q10" s="15">
        <f t="shared" si="1"/>
        <v>0.08</v>
      </c>
      <c r="R10" s="15">
        <f>'[1]feb 18'!R10+'Mar 18'!Q10</f>
        <v>8.18</v>
      </c>
      <c r="S10" s="15">
        <f t="shared" si="1"/>
        <v>0</v>
      </c>
      <c r="T10" s="15">
        <f>'[1]feb 18'!T10+'Mar 18'!S10</f>
        <v>0</v>
      </c>
      <c r="U10" s="15">
        <f>'[1]feb 18'!U10+'Mar 18'!Q10-'Mar 18'!S10</f>
        <v>112.90000000000002</v>
      </c>
      <c r="V10" s="15">
        <f t="shared" si="1"/>
        <v>2119.2049999999999</v>
      </c>
      <c r="W10" s="15"/>
    </row>
    <row r="11" spans="1:23" s="11" customFormat="1" ht="25.5" customHeight="1" x14ac:dyDescent="0.3">
      <c r="A11" s="5">
        <v>4</v>
      </c>
      <c r="B11" s="6" t="s">
        <v>17</v>
      </c>
      <c r="C11" s="7">
        <v>545.01400000000001</v>
      </c>
      <c r="D11" s="8">
        <v>1.1000000000000001</v>
      </c>
      <c r="E11" s="8">
        <f>'[1]feb 18'!E11+'Mar 18'!D11</f>
        <v>6.3699999999999992</v>
      </c>
      <c r="F11" s="8">
        <v>0</v>
      </c>
      <c r="G11" s="8">
        <f>'[1]feb 18'!G11+'Mar 18'!F11</f>
        <v>0</v>
      </c>
      <c r="H11" s="8">
        <f>'[1]feb 18'!H11+'Mar 18'!D11-'Mar 18'!F11</f>
        <v>564.96999999999991</v>
      </c>
      <c r="I11" s="8">
        <v>542.76800000000014</v>
      </c>
      <c r="J11" s="8">
        <v>2.2599999999999998</v>
      </c>
      <c r="K11" s="8">
        <f>'[1]feb 18'!K11+'Mar 18'!J11</f>
        <v>36.74</v>
      </c>
      <c r="L11" s="8">
        <v>0</v>
      </c>
      <c r="M11" s="8">
        <f>'[1]feb 18'!M11+'Mar 18'!L11</f>
        <v>0</v>
      </c>
      <c r="N11" s="8">
        <f>'[1]feb 18'!N11+'Mar 18'!J11-'Mar 18'!L11</f>
        <v>662.54999999999973</v>
      </c>
      <c r="O11" s="9">
        <f>D11+J11</f>
        <v>3.36</v>
      </c>
      <c r="P11" s="10">
        <v>4.57</v>
      </c>
      <c r="Q11" s="10">
        <v>0.45</v>
      </c>
      <c r="R11" s="8">
        <f>'[1]feb 18'!R11+'Mar 18'!Q11</f>
        <v>4.53</v>
      </c>
      <c r="S11" s="10">
        <v>0</v>
      </c>
      <c r="T11" s="8">
        <f>'[1]feb 18'!T11+'Mar 18'!S11</f>
        <v>0</v>
      </c>
      <c r="U11" s="8">
        <f>'[1]feb 18'!U11+'Mar 18'!Q11-'Mar 18'!S11</f>
        <v>39.140000000000008</v>
      </c>
      <c r="V11" s="8">
        <f t="shared" si="0"/>
        <v>1266.6599999999996</v>
      </c>
    </row>
    <row r="12" spans="1:23" s="11" customFormat="1" ht="19.5" customHeight="1" x14ac:dyDescent="0.3">
      <c r="A12" s="5">
        <v>5</v>
      </c>
      <c r="B12" s="6" t="s">
        <v>18</v>
      </c>
      <c r="C12" s="7">
        <v>102.32099999999998</v>
      </c>
      <c r="D12" s="8">
        <v>0</v>
      </c>
      <c r="E12" s="8">
        <f>'[1]feb 18'!E12+'Mar 18'!D12</f>
        <v>1.21</v>
      </c>
      <c r="F12" s="8">
        <v>0</v>
      </c>
      <c r="G12" s="8">
        <f>'[1]feb 18'!G12+'Mar 18'!F12</f>
        <v>0</v>
      </c>
      <c r="H12" s="8">
        <f>'[1]feb 18'!H12+'Mar 18'!D12-'Mar 18'!F12</f>
        <v>311.93000000000012</v>
      </c>
      <c r="I12" s="8">
        <v>370.01399999999995</v>
      </c>
      <c r="J12" s="8">
        <v>5.13</v>
      </c>
      <c r="K12" s="8">
        <f>'[1]feb 18'!K12+'Mar 18'!J12</f>
        <v>16.97</v>
      </c>
      <c r="L12" s="8">
        <v>0</v>
      </c>
      <c r="M12" s="8">
        <f>'[1]feb 18'!M12+'Mar 18'!L12</f>
        <v>0</v>
      </c>
      <c r="N12" s="8">
        <f>'[1]feb 18'!N12+'Mar 18'!J12-'Mar 18'!L12</f>
        <v>468.40000000000003</v>
      </c>
      <c r="O12" s="9">
        <f>D12+J12</f>
        <v>5.13</v>
      </c>
      <c r="P12" s="10">
        <v>4.4930000000000003</v>
      </c>
      <c r="Q12" s="10">
        <v>0</v>
      </c>
      <c r="R12" s="8">
        <f>'[1]feb 18'!R12+'Mar 18'!Q12</f>
        <v>2.1300000000000003</v>
      </c>
      <c r="S12" s="10">
        <v>0</v>
      </c>
      <c r="T12" s="8">
        <f>'[1]feb 18'!T12+'Mar 18'!S12</f>
        <v>0</v>
      </c>
      <c r="U12" s="8">
        <f>'[1]feb 18'!U12+'Mar 18'!Q12-'Mar 18'!S12</f>
        <v>20.589999999999996</v>
      </c>
      <c r="V12" s="8">
        <f t="shared" si="0"/>
        <v>800.92000000000019</v>
      </c>
    </row>
    <row r="13" spans="1:23" s="11" customFormat="1" ht="21" customHeight="1" x14ac:dyDescent="0.3">
      <c r="A13" s="5">
        <v>6</v>
      </c>
      <c r="B13" s="6" t="s">
        <v>19</v>
      </c>
      <c r="C13" s="7">
        <v>439.76333333333338</v>
      </c>
      <c r="D13" s="8">
        <v>0.87</v>
      </c>
      <c r="E13" s="8">
        <f>'[1]feb 18'!E13+'Mar 18'!D13</f>
        <v>17.579999999999998</v>
      </c>
      <c r="F13" s="8">
        <v>0</v>
      </c>
      <c r="G13" s="8">
        <f>'[1]feb 18'!G13+'Mar 18'!F13</f>
        <v>0</v>
      </c>
      <c r="H13" s="8">
        <f>'[1]feb 18'!H13+'Mar 18'!D13-'Mar 18'!F13</f>
        <v>1503.0099999999995</v>
      </c>
      <c r="I13" s="8">
        <v>284.35599999999999</v>
      </c>
      <c r="J13" s="8">
        <v>1.62</v>
      </c>
      <c r="K13" s="8">
        <f>'[1]feb 18'!K13+'Mar 18'!J13</f>
        <v>40.249999999999993</v>
      </c>
      <c r="L13" s="8">
        <v>0</v>
      </c>
      <c r="M13" s="8">
        <f>'[1]feb 18'!M13+'Mar 18'!L13</f>
        <v>0</v>
      </c>
      <c r="N13" s="8">
        <f>'[1]feb 18'!N13+'Mar 18'!J13-'Mar 18'!L13</f>
        <v>462.25000000000006</v>
      </c>
      <c r="O13" s="9">
        <f>D13+J13</f>
        <v>2.4900000000000002</v>
      </c>
      <c r="P13" s="10">
        <v>6.7349999999999994</v>
      </c>
      <c r="Q13" s="10">
        <v>0.05</v>
      </c>
      <c r="R13" s="8">
        <f>'[1]feb 18'!R13+'Mar 18'!Q13</f>
        <v>5.3999999999999995</v>
      </c>
      <c r="S13" s="10">
        <v>0</v>
      </c>
      <c r="T13" s="8">
        <f>'[1]feb 18'!T13+'Mar 18'!S13</f>
        <v>0</v>
      </c>
      <c r="U13" s="8">
        <f>'[1]feb 18'!U13+'Mar 18'!Q13-'Mar 18'!S13</f>
        <v>57.009999999999991</v>
      </c>
      <c r="V13" s="8">
        <f t="shared" si="0"/>
        <v>2022.2699999999995</v>
      </c>
    </row>
    <row r="14" spans="1:23" s="16" customFormat="1" ht="19.5" customHeight="1" x14ac:dyDescent="0.25">
      <c r="A14" s="12"/>
      <c r="B14" s="13" t="s">
        <v>20</v>
      </c>
      <c r="C14" s="14">
        <v>1087.0983333333334</v>
      </c>
      <c r="D14" s="15">
        <f>D13+D12+D11</f>
        <v>1.9700000000000002</v>
      </c>
      <c r="E14" s="15">
        <f>'[1]feb 18'!E14+'Mar 18'!D14</f>
        <v>25.159999999999997</v>
      </c>
      <c r="F14" s="15">
        <f t="shared" ref="F14:V14" si="2">F13+F12+F11</f>
        <v>0</v>
      </c>
      <c r="G14" s="15">
        <f>'[1]feb 18'!G14+'Mar 18'!F14</f>
        <v>0</v>
      </c>
      <c r="H14" s="15">
        <f>'[1]feb 18'!H14+'Mar 18'!D14-'Mar 18'!F14</f>
        <v>2379.9099999999994</v>
      </c>
      <c r="I14" s="15">
        <f t="shared" si="2"/>
        <v>1197.1379999999999</v>
      </c>
      <c r="J14" s="15">
        <f t="shared" si="2"/>
        <v>9.01</v>
      </c>
      <c r="K14" s="15">
        <f>'[1]feb 18'!K14+'Mar 18'!J14</f>
        <v>93.96</v>
      </c>
      <c r="L14" s="15">
        <f t="shared" si="2"/>
        <v>0</v>
      </c>
      <c r="M14" s="15">
        <f>'[1]feb 18'!M14+'Mar 18'!L14</f>
        <v>0</v>
      </c>
      <c r="N14" s="15">
        <f>'[1]feb 18'!N14+'Mar 18'!J14-'Mar 18'!L14</f>
        <v>1593.1999999999998</v>
      </c>
      <c r="O14" s="15">
        <f t="shared" si="2"/>
        <v>10.98</v>
      </c>
      <c r="P14" s="15">
        <f t="shared" si="2"/>
        <v>15.798</v>
      </c>
      <c r="Q14" s="15">
        <f t="shared" si="2"/>
        <v>0.5</v>
      </c>
      <c r="R14" s="15">
        <f>'[1]feb 18'!R14+'Mar 18'!Q14</f>
        <v>12.06</v>
      </c>
      <c r="S14" s="15">
        <f t="shared" si="2"/>
        <v>0</v>
      </c>
      <c r="T14" s="15">
        <f>'[1]feb 18'!T14+'Mar 18'!S14</f>
        <v>0</v>
      </c>
      <c r="U14" s="15">
        <f>'[1]feb 18'!U14+'Mar 18'!Q14-'Mar 18'!S14</f>
        <v>116.73999999999998</v>
      </c>
      <c r="V14" s="15">
        <f t="shared" si="2"/>
        <v>4089.8499999999995</v>
      </c>
      <c r="W14" s="17"/>
    </row>
    <row r="15" spans="1:23" s="11" customFormat="1" ht="21" customHeight="1" x14ac:dyDescent="0.3">
      <c r="A15" s="5">
        <v>7</v>
      </c>
      <c r="B15" s="6" t="s">
        <v>21</v>
      </c>
      <c r="C15" s="7">
        <v>540.85</v>
      </c>
      <c r="D15" s="8">
        <v>0</v>
      </c>
      <c r="E15" s="8">
        <f>'[1]feb 18'!E15+'Mar 18'!D15</f>
        <v>7.8180000000000005</v>
      </c>
      <c r="F15" s="8">
        <v>0</v>
      </c>
      <c r="G15" s="8">
        <f>'[1]feb 18'!G15+'Mar 18'!F15</f>
        <v>0</v>
      </c>
      <c r="H15" s="8">
        <f>'[1]feb 18'!H15+'Mar 18'!D15-'Mar 18'!F15</f>
        <v>961.7180000000003</v>
      </c>
      <c r="I15" s="8">
        <v>38.61</v>
      </c>
      <c r="J15" s="8">
        <v>0.09</v>
      </c>
      <c r="K15" s="8">
        <f>'[1]feb 18'!K15+'Mar 18'!J15</f>
        <v>5.0249999999999995</v>
      </c>
      <c r="L15" s="8">
        <v>0</v>
      </c>
      <c r="M15" s="8">
        <f>'[1]feb 18'!M15+'Mar 18'!L15</f>
        <v>0</v>
      </c>
      <c r="N15" s="8">
        <f>'[1]feb 18'!N15+'Mar 18'!J15-'Mar 18'!L15</f>
        <v>73.984999999999985</v>
      </c>
      <c r="O15" s="9">
        <f>D15+J15</f>
        <v>0.09</v>
      </c>
      <c r="P15" s="10">
        <v>93.77</v>
      </c>
      <c r="Q15" s="10">
        <v>0</v>
      </c>
      <c r="R15" s="8">
        <f>'[1]feb 18'!R15+'Mar 18'!Q15</f>
        <v>0.77</v>
      </c>
      <c r="S15" s="10">
        <v>0</v>
      </c>
      <c r="T15" s="8">
        <f>'[1]feb 18'!T15+'Mar 18'!S15</f>
        <v>0</v>
      </c>
      <c r="U15" s="8">
        <f>'[1]feb 18'!U15+'Mar 18'!Q15-'Mar 18'!S15</f>
        <v>245.43</v>
      </c>
      <c r="V15" s="8">
        <f t="shared" si="0"/>
        <v>1281.1330000000003</v>
      </c>
    </row>
    <row r="16" spans="1:23" s="24" customFormat="1" ht="21.75" customHeight="1" x14ac:dyDescent="0.3">
      <c r="A16" s="18">
        <v>8</v>
      </c>
      <c r="B16" s="19" t="s">
        <v>22</v>
      </c>
      <c r="C16" s="20">
        <v>65.2</v>
      </c>
      <c r="D16" s="21">
        <v>0</v>
      </c>
      <c r="E16" s="8">
        <f>'[1]feb 18'!E16+'Mar 18'!D16</f>
        <v>0.1</v>
      </c>
      <c r="F16" s="21">
        <v>0</v>
      </c>
      <c r="G16" s="8">
        <f>'[1]feb 18'!G16+'Mar 18'!F16</f>
        <v>0</v>
      </c>
      <c r="H16" s="8">
        <f>'[1]feb 18'!H16+'Mar 18'!D16-'Mar 18'!F16</f>
        <v>182.22</v>
      </c>
      <c r="I16" s="21">
        <v>265.88</v>
      </c>
      <c r="J16" s="21">
        <v>0.58299999999999996</v>
      </c>
      <c r="K16" s="8">
        <f>'[1]feb 18'!K16+'Mar 18'!J16</f>
        <v>9.7829999999999995</v>
      </c>
      <c r="L16" s="21">
        <v>0</v>
      </c>
      <c r="M16" s="8">
        <f>'[1]feb 18'!M16+'Mar 18'!L16</f>
        <v>0</v>
      </c>
      <c r="N16" s="8">
        <f>'[1]feb 18'!N16+'Mar 18'!J16-'Mar 18'!L16</f>
        <v>306.863</v>
      </c>
      <c r="O16" s="22">
        <f>D16+J16</f>
        <v>0.58299999999999996</v>
      </c>
      <c r="P16" s="23">
        <v>6.11</v>
      </c>
      <c r="Q16" s="23">
        <v>0</v>
      </c>
      <c r="R16" s="8">
        <f>'[1]feb 18'!R16+'Mar 18'!Q16</f>
        <v>1.24</v>
      </c>
      <c r="S16" s="23">
        <v>0</v>
      </c>
      <c r="T16" s="8">
        <f>'[1]feb 18'!T16+'Mar 18'!S16</f>
        <v>0</v>
      </c>
      <c r="U16" s="8">
        <f>'[1]feb 18'!U16+'Mar 18'!Q16-'Mar 18'!S16</f>
        <v>45.21</v>
      </c>
      <c r="V16" s="8">
        <f t="shared" si="0"/>
        <v>534.29300000000001</v>
      </c>
    </row>
    <row r="17" spans="1:23" s="11" customFormat="1" ht="21.75" customHeight="1" x14ac:dyDescent="0.3">
      <c r="A17" s="5">
        <v>9</v>
      </c>
      <c r="B17" s="6" t="s">
        <v>23</v>
      </c>
      <c r="C17" s="7">
        <v>126.64</v>
      </c>
      <c r="D17" s="8">
        <v>0</v>
      </c>
      <c r="E17" s="8">
        <f>'[1]feb 18'!E17+'Mar 18'!D17</f>
        <v>0.43</v>
      </c>
      <c r="F17" s="8">
        <v>0</v>
      </c>
      <c r="G17" s="8">
        <f>'[1]feb 18'!G17+'Mar 18'!F17</f>
        <v>0</v>
      </c>
      <c r="H17" s="8">
        <f>'[1]feb 18'!H17+'Mar 18'!D17-'Mar 18'!F17</f>
        <v>198.06000000000006</v>
      </c>
      <c r="I17" s="8">
        <v>305.74</v>
      </c>
      <c r="J17" s="8">
        <v>0.89500000000000002</v>
      </c>
      <c r="K17" s="8">
        <f>'[1]feb 18'!K17+'Mar 18'!J17</f>
        <v>10.766999999999999</v>
      </c>
      <c r="L17" s="8">
        <v>0</v>
      </c>
      <c r="M17" s="8">
        <f>'[1]feb 18'!M17+'Mar 18'!L17</f>
        <v>0</v>
      </c>
      <c r="N17" s="8">
        <f>'[1]feb 18'!N17+'Mar 18'!J17-'Mar 18'!L17</f>
        <v>302.52699999999999</v>
      </c>
      <c r="O17" s="9">
        <f>D17+J17</f>
        <v>0.89500000000000002</v>
      </c>
      <c r="P17" s="10">
        <v>1.92</v>
      </c>
      <c r="Q17" s="10">
        <v>0</v>
      </c>
      <c r="R17" s="8">
        <f>'[1]feb 18'!R17+'Mar 18'!Q17</f>
        <v>0.78999999999999992</v>
      </c>
      <c r="S17" s="10">
        <v>0</v>
      </c>
      <c r="T17" s="8">
        <f>'[1]feb 18'!T17+'Mar 18'!S17</f>
        <v>0</v>
      </c>
      <c r="U17" s="8">
        <f>'[1]feb 18'!U17+'Mar 18'!Q17-'Mar 18'!S17</f>
        <v>7.7399999999999984</v>
      </c>
      <c r="V17" s="8">
        <f t="shared" si="0"/>
        <v>508.32700000000006</v>
      </c>
    </row>
    <row r="18" spans="1:23" s="16" customFormat="1" ht="19.5" customHeight="1" x14ac:dyDescent="0.25">
      <c r="A18" s="12"/>
      <c r="B18" s="13" t="s">
        <v>24</v>
      </c>
      <c r="C18" s="14">
        <v>732.69</v>
      </c>
      <c r="D18" s="15">
        <f>D15+D16+D17</f>
        <v>0</v>
      </c>
      <c r="E18" s="15">
        <f>'[1]feb 18'!E18+'Mar 18'!D18</f>
        <v>8.3480000000000008</v>
      </c>
      <c r="F18" s="15">
        <f t="shared" ref="F18:V18" si="3">F15+F16+F17</f>
        <v>0</v>
      </c>
      <c r="G18" s="15">
        <f>'[1]feb 18'!G18+'Mar 18'!F18</f>
        <v>0</v>
      </c>
      <c r="H18" s="15">
        <f>'[1]feb 18'!H18+'Mar 18'!D18-'Mar 18'!F18</f>
        <v>1341.9980000000005</v>
      </c>
      <c r="I18" s="15">
        <f t="shared" si="3"/>
        <v>610.23</v>
      </c>
      <c r="J18" s="15">
        <f t="shared" si="3"/>
        <v>1.5680000000000001</v>
      </c>
      <c r="K18" s="15">
        <f>'[1]feb 18'!K18+'Mar 18'!J18</f>
        <v>25.574999999999999</v>
      </c>
      <c r="L18" s="15">
        <f t="shared" si="3"/>
        <v>0</v>
      </c>
      <c r="M18" s="15">
        <f>'[1]feb 18'!M18+'Mar 18'!L18</f>
        <v>0</v>
      </c>
      <c r="N18" s="15">
        <f>'[1]feb 18'!N18+'Mar 18'!J18-'Mar 18'!L18</f>
        <v>683.375</v>
      </c>
      <c r="O18" s="15">
        <f t="shared" si="3"/>
        <v>1.5680000000000001</v>
      </c>
      <c r="P18" s="15">
        <f t="shared" si="3"/>
        <v>101.8</v>
      </c>
      <c r="Q18" s="15">
        <f t="shared" si="3"/>
        <v>0</v>
      </c>
      <c r="R18" s="15">
        <f>'[1]feb 18'!R18+'Mar 18'!Q18</f>
        <v>2.8</v>
      </c>
      <c r="S18" s="15">
        <f t="shared" si="3"/>
        <v>0</v>
      </c>
      <c r="T18" s="15">
        <f>'[1]feb 18'!T18+'Mar 18'!S18</f>
        <v>0</v>
      </c>
      <c r="U18" s="15">
        <f>'[1]feb 18'!U18+'Mar 18'!Q18-'Mar 18'!S18</f>
        <v>298.38</v>
      </c>
      <c r="V18" s="15">
        <f t="shared" si="3"/>
        <v>2323.7530000000006</v>
      </c>
      <c r="W18" s="17"/>
    </row>
    <row r="19" spans="1:23" s="11" customFormat="1" ht="19.5" customHeight="1" x14ac:dyDescent="0.3">
      <c r="A19" s="5">
        <v>10</v>
      </c>
      <c r="B19" s="6" t="s">
        <v>25</v>
      </c>
      <c r="C19" s="7">
        <v>135.3133333333333</v>
      </c>
      <c r="D19" s="8">
        <v>0</v>
      </c>
      <c r="E19" s="8">
        <f>'[1]feb 18'!E19+'Mar 18'!D19</f>
        <v>8.4699999999999989</v>
      </c>
      <c r="F19" s="8">
        <v>0</v>
      </c>
      <c r="G19" s="8">
        <f>'[1]feb 18'!G19+'Mar 18'!F19</f>
        <v>0</v>
      </c>
      <c r="H19" s="8">
        <f>'[1]feb 18'!H19+'Mar 18'!D19-'Mar 18'!F19</f>
        <v>744.18999999999971</v>
      </c>
      <c r="I19" s="8">
        <v>115.875</v>
      </c>
      <c r="J19" s="8">
        <v>0.4</v>
      </c>
      <c r="K19" s="8">
        <f>'[1]feb 18'!K19+'Mar 18'!J19</f>
        <v>20.21</v>
      </c>
      <c r="L19" s="8">
        <v>0</v>
      </c>
      <c r="M19" s="8">
        <f>'[1]feb 18'!M19+'Mar 18'!L19</f>
        <v>0</v>
      </c>
      <c r="N19" s="8">
        <f>'[1]feb 18'!N19+'Mar 18'!J19-'Mar 18'!L19</f>
        <v>331.77999999999992</v>
      </c>
      <c r="O19" s="9">
        <f>D19+J19</f>
        <v>0.4</v>
      </c>
      <c r="P19" s="10">
        <v>0.62</v>
      </c>
      <c r="Q19" s="10">
        <v>0.2</v>
      </c>
      <c r="R19" s="8">
        <f>'[1]feb 18'!R19+'Mar 18'!Q19</f>
        <v>5.62</v>
      </c>
      <c r="S19" s="10">
        <v>0</v>
      </c>
      <c r="T19" s="8">
        <f>'[1]feb 18'!T19+'Mar 18'!S19</f>
        <v>0</v>
      </c>
      <c r="U19" s="8">
        <f>'[1]feb 18'!U19+'Mar 18'!Q19-'Mar 18'!S19</f>
        <v>39.5</v>
      </c>
      <c r="V19" s="8">
        <f t="shared" si="0"/>
        <v>1115.4699999999996</v>
      </c>
    </row>
    <row r="20" spans="1:23" s="11" customFormat="1" ht="21" customHeight="1" x14ac:dyDescent="0.3">
      <c r="A20" s="5">
        <v>11</v>
      </c>
      <c r="B20" s="6" t="s">
        <v>26</v>
      </c>
      <c r="C20" s="7">
        <v>33.798333333333325</v>
      </c>
      <c r="D20" s="8">
        <v>0</v>
      </c>
      <c r="E20" s="8">
        <f>'[1]feb 18'!E20+'Mar 18'!D20</f>
        <v>2.79</v>
      </c>
      <c r="F20" s="8">
        <v>0</v>
      </c>
      <c r="G20" s="8">
        <f>'[1]feb 18'!G20+'Mar 18'!F20</f>
        <v>0</v>
      </c>
      <c r="H20" s="8">
        <f>'[1]feb 18'!H20+'Mar 18'!D20-'Mar 18'!F20</f>
        <v>118.24999999999997</v>
      </c>
      <c r="I20" s="8">
        <v>308.03899999999999</v>
      </c>
      <c r="J20" s="8">
        <v>0.45</v>
      </c>
      <c r="K20" s="8">
        <f>'[1]feb 18'!K20+'Mar 18'!J20</f>
        <v>9.3329999999999984</v>
      </c>
      <c r="L20" s="8">
        <v>0</v>
      </c>
      <c r="M20" s="8">
        <f>'[1]feb 18'!M20+'Mar 18'!L20</f>
        <v>0</v>
      </c>
      <c r="N20" s="8">
        <f>'[1]feb 18'!N20+'Mar 18'!J20-'Mar 18'!L20</f>
        <v>367.62299999999999</v>
      </c>
      <c r="O20" s="9">
        <f>D20+J20</f>
        <v>0.45</v>
      </c>
      <c r="P20" s="10">
        <v>5.48</v>
      </c>
      <c r="Q20" s="10">
        <v>0</v>
      </c>
      <c r="R20" s="8">
        <f>'[1]feb 18'!R20+'Mar 18'!Q20</f>
        <v>9.0000000000000011E-2</v>
      </c>
      <c r="S20" s="10">
        <v>0</v>
      </c>
      <c r="T20" s="8">
        <f>'[1]feb 18'!T20+'Mar 18'!S20</f>
        <v>0</v>
      </c>
      <c r="U20" s="8">
        <f>'[1]feb 18'!U20+'Mar 18'!Q20-'Mar 18'!S20</f>
        <v>39.280000000000008</v>
      </c>
      <c r="V20" s="8">
        <f t="shared" si="0"/>
        <v>525.15299999999991</v>
      </c>
    </row>
    <row r="21" spans="1:23" s="11" customFormat="1" ht="17.25" customHeight="1" x14ac:dyDescent="0.3">
      <c r="A21" s="5">
        <v>12</v>
      </c>
      <c r="B21" s="25" t="s">
        <v>27</v>
      </c>
      <c r="C21" s="7">
        <v>261.95499999999998</v>
      </c>
      <c r="D21" s="8">
        <v>1.1000000000000001</v>
      </c>
      <c r="E21" s="8">
        <f>'[1]feb 18'!E21+'Mar 18'!D21</f>
        <v>3.41</v>
      </c>
      <c r="F21" s="8">
        <v>0</v>
      </c>
      <c r="G21" s="8">
        <f>'[1]feb 18'!G21+'Mar 18'!F21</f>
        <v>0</v>
      </c>
      <c r="H21" s="8">
        <f>'[1]feb 18'!H21+'Mar 18'!D21-'Mar 18'!F21</f>
        <v>449.90999999999991</v>
      </c>
      <c r="I21" s="8">
        <v>182.86399999999998</v>
      </c>
      <c r="J21" s="8">
        <v>0</v>
      </c>
      <c r="K21" s="8">
        <f>'[1]feb 18'!K21+'Mar 18'!J21</f>
        <v>4.4599999999999991</v>
      </c>
      <c r="L21" s="8">
        <v>0</v>
      </c>
      <c r="M21" s="8">
        <f>'[1]feb 18'!M21+'Mar 18'!L21</f>
        <v>0</v>
      </c>
      <c r="N21" s="8">
        <f>'[1]feb 18'!N21+'Mar 18'!J21-'Mar 18'!L21</f>
        <v>153.77000000000004</v>
      </c>
      <c r="O21" s="9">
        <f>D21+J21</f>
        <v>1.1000000000000001</v>
      </c>
      <c r="P21" s="10">
        <v>5.87</v>
      </c>
      <c r="Q21" s="10">
        <v>0</v>
      </c>
      <c r="R21" s="8">
        <f>'[1]feb 18'!R21+'Mar 18'!Q21</f>
        <v>0.6100000000000001</v>
      </c>
      <c r="S21" s="10">
        <v>0</v>
      </c>
      <c r="T21" s="8">
        <f>'[1]feb 18'!T21+'Mar 18'!S21</f>
        <v>0</v>
      </c>
      <c r="U21" s="8">
        <f>'[1]feb 18'!U21+'Mar 18'!Q21-'Mar 18'!S21</f>
        <v>14.73</v>
      </c>
      <c r="V21" s="8">
        <f t="shared" si="0"/>
        <v>618.41</v>
      </c>
    </row>
    <row r="22" spans="1:23" s="16" customFormat="1" ht="25.5" customHeight="1" x14ac:dyDescent="0.25">
      <c r="A22" s="12"/>
      <c r="B22" s="13" t="s">
        <v>28</v>
      </c>
      <c r="C22" s="14">
        <v>431.06666666666661</v>
      </c>
      <c r="D22" s="15">
        <f>SUM(D19:D21)</f>
        <v>1.1000000000000001</v>
      </c>
      <c r="E22" s="15">
        <f>'[1]feb 18'!E22+'Mar 18'!D22</f>
        <v>14.669999999999998</v>
      </c>
      <c r="F22" s="15">
        <f t="shared" ref="F22:V22" si="4">SUM(F19:F21)</f>
        <v>0</v>
      </c>
      <c r="G22" s="15">
        <f>'[1]feb 18'!G22+'Mar 18'!F22</f>
        <v>0</v>
      </c>
      <c r="H22" s="15">
        <f>'[1]feb 18'!H22+'Mar 18'!D22-'Mar 18'!F22</f>
        <v>1312.3499999999995</v>
      </c>
      <c r="I22" s="15">
        <f t="shared" si="4"/>
        <v>606.77800000000002</v>
      </c>
      <c r="J22" s="15">
        <f t="shared" si="4"/>
        <v>0.85000000000000009</v>
      </c>
      <c r="K22" s="15">
        <f>'[1]feb 18'!K22+'Mar 18'!J22</f>
        <v>34.003</v>
      </c>
      <c r="L22" s="15">
        <f t="shared" si="4"/>
        <v>0</v>
      </c>
      <c r="M22" s="15">
        <f>'[1]feb 18'!M22+'Mar 18'!L22</f>
        <v>0</v>
      </c>
      <c r="N22" s="15">
        <f>'[1]feb 18'!N22+'Mar 18'!J22-'Mar 18'!L22</f>
        <v>853.17299999999989</v>
      </c>
      <c r="O22" s="15">
        <f t="shared" si="4"/>
        <v>1.9500000000000002</v>
      </c>
      <c r="P22" s="15">
        <f t="shared" si="4"/>
        <v>11.97</v>
      </c>
      <c r="Q22" s="15">
        <f t="shared" si="4"/>
        <v>0.2</v>
      </c>
      <c r="R22" s="15">
        <f>'[1]feb 18'!R22+'Mar 18'!Q22</f>
        <v>6.32</v>
      </c>
      <c r="S22" s="15">
        <f t="shared" si="4"/>
        <v>0</v>
      </c>
      <c r="T22" s="15">
        <f>'[1]feb 18'!T22+'Mar 18'!S22</f>
        <v>0</v>
      </c>
      <c r="U22" s="15">
        <f>'[1]feb 18'!U22+'Mar 18'!Q22-'Mar 18'!S22</f>
        <v>93.510000000000019</v>
      </c>
      <c r="V22" s="15">
        <f t="shared" si="4"/>
        <v>2259.0329999999994</v>
      </c>
      <c r="W22" s="17"/>
    </row>
    <row r="23" spans="1:23" s="149" customFormat="1" ht="19.5" customHeight="1" x14ac:dyDescent="0.25">
      <c r="A23" s="145"/>
      <c r="B23" s="146" t="s">
        <v>29</v>
      </c>
      <c r="C23" s="147">
        <v>2493.6233333333334</v>
      </c>
      <c r="D23" s="110">
        <f>D22+D18+D14+D10</f>
        <v>3.0700000000000003</v>
      </c>
      <c r="E23" s="110">
        <f>'[1]feb 18'!E23+'Mar 18'!D23</f>
        <v>55.667999999999999</v>
      </c>
      <c r="F23" s="110">
        <f t="shared" ref="F23:V23" si="5">F22+F18+F14+F10</f>
        <v>0</v>
      </c>
      <c r="G23" s="110">
        <f>'[1]feb 18'!G23+'Mar 18'!F23</f>
        <v>0</v>
      </c>
      <c r="H23" s="110">
        <f>'[1]feb 18'!H23+'Mar 18'!D23-'Mar 18'!F23</f>
        <v>5809.1480000000001</v>
      </c>
      <c r="I23" s="110">
        <f t="shared" si="5"/>
        <v>3447.9470000000001</v>
      </c>
      <c r="J23" s="110">
        <f t="shared" si="5"/>
        <v>13.968</v>
      </c>
      <c r="K23" s="110">
        <f>'[1]feb 18'!K23+'Mar 18'!J23</f>
        <v>213.71299999999999</v>
      </c>
      <c r="L23" s="110">
        <f t="shared" si="5"/>
        <v>0</v>
      </c>
      <c r="M23" s="110">
        <f>'[1]feb 18'!M23+'Mar 18'!L23</f>
        <v>0</v>
      </c>
      <c r="N23" s="110">
        <f>'[1]feb 18'!N23+'Mar 18'!J23-'Mar 18'!L23</f>
        <v>4361.1629999999996</v>
      </c>
      <c r="O23" s="110">
        <f t="shared" si="5"/>
        <v>17.038</v>
      </c>
      <c r="P23" s="110">
        <f t="shared" si="5"/>
        <v>141.20799999999997</v>
      </c>
      <c r="Q23" s="110">
        <f t="shared" si="5"/>
        <v>0.77999999999999992</v>
      </c>
      <c r="R23" s="110">
        <f>'[1]feb 18'!R23+'Mar 18'!Q23</f>
        <v>29.36</v>
      </c>
      <c r="S23" s="110">
        <f t="shared" si="5"/>
        <v>0</v>
      </c>
      <c r="T23" s="110">
        <f>'[1]feb 18'!T23+'Mar 18'!S23</f>
        <v>0</v>
      </c>
      <c r="U23" s="110">
        <f>'[1]feb 18'!U23+'Mar 18'!Q23-'Mar 18'!S23</f>
        <v>621.53</v>
      </c>
      <c r="V23" s="110">
        <f t="shared" si="5"/>
        <v>10791.840999999999</v>
      </c>
      <c r="W23" s="148"/>
    </row>
    <row r="24" spans="1:23" s="11" customFormat="1" ht="18" customHeight="1" x14ac:dyDescent="0.3">
      <c r="A24" s="5">
        <v>13</v>
      </c>
      <c r="B24" s="6" t="s">
        <v>30</v>
      </c>
      <c r="C24" s="7">
        <v>4616.42</v>
      </c>
      <c r="D24" s="8">
        <v>58.93</v>
      </c>
      <c r="E24" s="8">
        <f>'[1]feb 18'!E24+'Mar 18'!D24</f>
        <v>859.18999999999994</v>
      </c>
      <c r="F24" s="8">
        <v>0</v>
      </c>
      <c r="G24" s="8">
        <f>'[1]feb 18'!G24+'Mar 18'!F24</f>
        <v>0</v>
      </c>
      <c r="H24" s="8">
        <f>'[1]feb 18'!H24+'Mar 18'!D24-'Mar 18'!F24</f>
        <v>6540.732</v>
      </c>
      <c r="I24" s="8">
        <v>42.29</v>
      </c>
      <c r="J24" s="8">
        <v>0</v>
      </c>
      <c r="K24" s="8">
        <f>'[1]feb 18'!K24+'Mar 18'!J24</f>
        <v>16.350000000000001</v>
      </c>
      <c r="L24" s="8">
        <v>0</v>
      </c>
      <c r="M24" s="8">
        <f>'[1]feb 18'!M24+'Mar 18'!L24</f>
        <v>0</v>
      </c>
      <c r="N24" s="8">
        <f>'[1]feb 18'!N24+'Mar 18'!J24-'Mar 18'!L24</f>
        <v>58.64</v>
      </c>
      <c r="O24" s="9">
        <f>D24+J24</f>
        <v>58.93</v>
      </c>
      <c r="P24" s="10">
        <v>0</v>
      </c>
      <c r="Q24" s="10">
        <v>0</v>
      </c>
      <c r="R24" s="8">
        <f>'[1]feb 18'!R24+'Mar 18'!Q24</f>
        <v>0</v>
      </c>
      <c r="S24" s="10">
        <v>0</v>
      </c>
      <c r="T24" s="8">
        <f>'[1]feb 18'!T24+'Mar 18'!S24</f>
        <v>0</v>
      </c>
      <c r="U24" s="8">
        <f>'[1]feb 18'!U24+'Mar 18'!Q24-'Mar 18'!S24</f>
        <v>0</v>
      </c>
      <c r="V24" s="8">
        <f t="shared" si="0"/>
        <v>6599.3720000000003</v>
      </c>
    </row>
    <row r="25" spans="1:23" s="11" customFormat="1" ht="27" customHeight="1" x14ac:dyDescent="0.3">
      <c r="A25" s="5">
        <v>14</v>
      </c>
      <c r="B25" s="6" t="s">
        <v>31</v>
      </c>
      <c r="C25" s="7">
        <v>4148.41</v>
      </c>
      <c r="D25" s="8">
        <v>14.73</v>
      </c>
      <c r="E25" s="8">
        <f>'[1]feb 18'!E25+'Mar 18'!D25</f>
        <v>184.25</v>
      </c>
      <c r="F25" s="8">
        <v>0</v>
      </c>
      <c r="G25" s="8">
        <f>'[1]feb 18'!G25+'Mar 18'!F25</f>
        <v>0</v>
      </c>
      <c r="H25" s="8">
        <f>'[1]feb 18'!H25+'Mar 18'!D25-'Mar 18'!F25</f>
        <v>4734.7400000000007</v>
      </c>
      <c r="I25" s="8">
        <v>47.46</v>
      </c>
      <c r="J25" s="8">
        <v>1.92</v>
      </c>
      <c r="K25" s="8">
        <f>'[1]feb 18'!K25+'Mar 18'!J25</f>
        <v>29.200000000000003</v>
      </c>
      <c r="L25" s="8">
        <v>0</v>
      </c>
      <c r="M25" s="8">
        <f>'[1]feb 18'!M25+'Mar 18'!L25</f>
        <v>0</v>
      </c>
      <c r="N25" s="8">
        <f>'[1]feb 18'!N25+'Mar 18'!J25-'Mar 18'!L25</f>
        <v>491.358</v>
      </c>
      <c r="O25" s="9">
        <f>D25+J25</f>
        <v>16.649999999999999</v>
      </c>
      <c r="P25" s="10">
        <v>0</v>
      </c>
      <c r="Q25" s="10">
        <v>0</v>
      </c>
      <c r="R25" s="8">
        <f>'[1]feb 18'!R25+'Mar 18'!Q25</f>
        <v>1.3199999999999998</v>
      </c>
      <c r="S25" s="10">
        <v>0</v>
      </c>
      <c r="T25" s="8">
        <f>'[1]feb 18'!T25+'Mar 18'!S25</f>
        <v>0</v>
      </c>
      <c r="U25" s="8">
        <f>'[1]feb 18'!U25+'Mar 18'!Q25-'Mar 18'!S25</f>
        <v>1.73</v>
      </c>
      <c r="V25" s="8">
        <f t="shared" si="0"/>
        <v>5227.8280000000004</v>
      </c>
    </row>
    <row r="26" spans="1:23" s="16" customFormat="1" ht="19.5" customHeight="1" x14ac:dyDescent="0.25">
      <c r="A26" s="12"/>
      <c r="B26" s="26" t="s">
        <v>32</v>
      </c>
      <c r="C26" s="14"/>
      <c r="D26" s="15">
        <f>SUM(D24:D25)</f>
        <v>73.66</v>
      </c>
      <c r="E26" s="15">
        <f>'[1]feb 18'!E26+'Mar 18'!D26</f>
        <v>1043.44</v>
      </c>
      <c r="F26" s="15">
        <f t="shared" ref="F26:V26" si="6">SUM(F24:F25)</f>
        <v>0</v>
      </c>
      <c r="G26" s="15">
        <f>'[1]feb 18'!G26+'Mar 18'!F26</f>
        <v>0</v>
      </c>
      <c r="H26" s="15">
        <f>'[1]feb 18'!H26+'Mar 18'!D26-'Mar 18'!F26</f>
        <v>11275.472000000002</v>
      </c>
      <c r="I26" s="15">
        <f t="shared" si="6"/>
        <v>89.75</v>
      </c>
      <c r="J26" s="15">
        <f t="shared" si="6"/>
        <v>1.92</v>
      </c>
      <c r="K26" s="15">
        <f>'[1]feb 18'!K26+'Mar 18'!J26</f>
        <v>45.550000000000004</v>
      </c>
      <c r="L26" s="15">
        <f t="shared" si="6"/>
        <v>0</v>
      </c>
      <c r="M26" s="15">
        <f>'[1]feb 18'!M26+'Mar 18'!L26</f>
        <v>0</v>
      </c>
      <c r="N26" s="15">
        <f>'[1]feb 18'!N26+'Mar 18'!J26-'Mar 18'!L26</f>
        <v>549.99799999999993</v>
      </c>
      <c r="O26" s="15">
        <f t="shared" si="6"/>
        <v>75.58</v>
      </c>
      <c r="P26" s="15">
        <f t="shared" si="6"/>
        <v>0</v>
      </c>
      <c r="Q26" s="15">
        <f t="shared" si="6"/>
        <v>0</v>
      </c>
      <c r="R26" s="15">
        <f>'[1]feb 18'!R26+'Mar 18'!Q26</f>
        <v>1.3199999999999998</v>
      </c>
      <c r="S26" s="15">
        <f t="shared" si="6"/>
        <v>0</v>
      </c>
      <c r="T26" s="15">
        <f>'[1]feb 18'!T26+'Mar 18'!S26</f>
        <v>0</v>
      </c>
      <c r="U26" s="15">
        <f>'[1]feb 18'!U26+'Mar 18'!Q26-'Mar 18'!S26</f>
        <v>1.73</v>
      </c>
      <c r="V26" s="15">
        <f t="shared" si="6"/>
        <v>11827.2</v>
      </c>
      <c r="W26" s="17"/>
    </row>
    <row r="27" spans="1:23" s="11" customFormat="1" ht="19.5" customHeight="1" x14ac:dyDescent="0.3">
      <c r="A27" s="5">
        <v>15</v>
      </c>
      <c r="B27" s="6" t="s">
        <v>33</v>
      </c>
      <c r="C27" s="7">
        <v>4270.66</v>
      </c>
      <c r="D27" s="8">
        <v>90.86</v>
      </c>
      <c r="E27" s="8">
        <f>'[1]feb 18'!E27+'Mar 18'!D27</f>
        <v>457.899</v>
      </c>
      <c r="F27" s="8">
        <v>0</v>
      </c>
      <c r="G27" s="8">
        <f>'[1]feb 18'!G27+'Mar 18'!F27</f>
        <v>0</v>
      </c>
      <c r="H27" s="8">
        <f>'[1]feb 18'!H27+'Mar 18'!D27-'Mar 18'!F27</f>
        <v>3138.8780000000006</v>
      </c>
      <c r="I27" s="8">
        <v>74.63</v>
      </c>
      <c r="J27" s="8">
        <v>0</v>
      </c>
      <c r="K27" s="8">
        <f>'[1]feb 18'!K27+'Mar 18'!J27</f>
        <v>0</v>
      </c>
      <c r="L27" s="8">
        <v>0</v>
      </c>
      <c r="M27" s="8">
        <f>'[1]feb 18'!M27+'Mar 18'!L27</f>
        <v>0</v>
      </c>
      <c r="N27" s="8">
        <f>'[1]feb 18'!N27+'Mar 18'!J27-'Mar 18'!L27</f>
        <v>51.790000000000006</v>
      </c>
      <c r="O27" s="9">
        <f>D27+J27</f>
        <v>90.86</v>
      </c>
      <c r="P27" s="10">
        <v>0</v>
      </c>
      <c r="Q27" s="10">
        <v>11.5</v>
      </c>
      <c r="R27" s="8">
        <f>'[1]feb 18'!R27+'Mar 18'!Q27</f>
        <v>11.5</v>
      </c>
      <c r="S27" s="10">
        <v>0</v>
      </c>
      <c r="T27" s="8">
        <f>'[1]feb 18'!T27+'Mar 18'!S27</f>
        <v>0</v>
      </c>
      <c r="U27" s="8">
        <f>'[1]feb 18'!U27+'Mar 18'!Q27-'Mar 18'!S27</f>
        <v>12.55</v>
      </c>
      <c r="V27" s="8">
        <f t="shared" si="0"/>
        <v>3203.2180000000008</v>
      </c>
    </row>
    <row r="28" spans="1:23" s="11" customFormat="1" ht="21.75" customHeight="1" x14ac:dyDescent="0.3">
      <c r="A28" s="5">
        <v>16</v>
      </c>
      <c r="B28" s="6" t="s">
        <v>34</v>
      </c>
      <c r="C28" s="7"/>
      <c r="D28" s="8">
        <v>16.23</v>
      </c>
      <c r="E28" s="8">
        <f>'[1]feb 18'!E28+'Mar 18'!D28</f>
        <v>318.488</v>
      </c>
      <c r="F28" s="8">
        <v>0</v>
      </c>
      <c r="G28" s="8">
        <f>'[1]feb 18'!G28+'Mar 18'!F28</f>
        <v>0</v>
      </c>
      <c r="H28" s="8">
        <f>'[1]feb 18'!H28+'Mar 18'!D28-'Mar 18'!F28</f>
        <v>3587.9920000000002</v>
      </c>
      <c r="I28" s="8">
        <v>0</v>
      </c>
      <c r="J28" s="8">
        <v>0</v>
      </c>
      <c r="K28" s="8">
        <f>'[1]feb 18'!K28+'Mar 18'!J28</f>
        <v>18.100000000000001</v>
      </c>
      <c r="L28" s="8">
        <v>0</v>
      </c>
      <c r="M28" s="8">
        <f>'[1]feb 18'!M28+'Mar 18'!L28</f>
        <v>0</v>
      </c>
      <c r="N28" s="8">
        <f>'[1]feb 18'!N28+'Mar 18'!J28-'Mar 18'!L28</f>
        <v>41.210000000000008</v>
      </c>
      <c r="O28" s="9"/>
      <c r="P28" s="10"/>
      <c r="Q28" s="10">
        <v>1.3</v>
      </c>
      <c r="R28" s="8">
        <f>'[1]feb 18'!R28+'Mar 18'!Q28</f>
        <v>63.999999999999993</v>
      </c>
      <c r="S28" s="10">
        <v>0</v>
      </c>
      <c r="T28" s="8">
        <f>'[1]feb 18'!T28+'Mar 18'!S28</f>
        <v>6.24</v>
      </c>
      <c r="U28" s="8">
        <f>'[1]feb 18'!U28+'Mar 18'!Q28-'Mar 18'!S28</f>
        <v>75.55</v>
      </c>
      <c r="V28" s="8">
        <f t="shared" si="0"/>
        <v>3704.7520000000004</v>
      </c>
    </row>
    <row r="29" spans="1:23" s="11" customFormat="1" ht="20.25" customHeight="1" x14ac:dyDescent="0.3">
      <c r="A29" s="5">
        <v>17</v>
      </c>
      <c r="B29" s="6" t="s">
        <v>35</v>
      </c>
      <c r="C29" s="7">
        <v>1997.83</v>
      </c>
      <c r="D29" s="8">
        <v>2.16</v>
      </c>
      <c r="E29" s="8">
        <f>'[1]feb 18'!E29+'Mar 18'!D29</f>
        <v>66.87700000000001</v>
      </c>
      <c r="F29" s="8">
        <v>0</v>
      </c>
      <c r="G29" s="8">
        <f>'[1]feb 18'!G29+'Mar 18'!F29</f>
        <v>0</v>
      </c>
      <c r="H29" s="8">
        <f>'[1]feb 18'!H29+'Mar 18'!D29-'Mar 18'!F29</f>
        <v>2280.8812999999996</v>
      </c>
      <c r="I29" s="8">
        <v>109.83</v>
      </c>
      <c r="J29" s="8">
        <v>0</v>
      </c>
      <c r="K29" s="8">
        <f>'[1]feb 18'!K29+'Mar 18'!J29</f>
        <v>0.6080000000000001</v>
      </c>
      <c r="L29" s="8">
        <v>0</v>
      </c>
      <c r="M29" s="8">
        <f>'[1]feb 18'!M29+'Mar 18'!L29</f>
        <v>0</v>
      </c>
      <c r="N29" s="8">
        <f>'[1]feb 18'!N29+'Mar 18'!J29-'Mar 18'!L29</f>
        <v>140.87799999999999</v>
      </c>
      <c r="O29" s="9">
        <f>D29+J29</f>
        <v>2.16</v>
      </c>
      <c r="P29" s="10">
        <v>0</v>
      </c>
      <c r="Q29" s="10">
        <v>0</v>
      </c>
      <c r="R29" s="8">
        <f>'[1]feb 18'!R29+'Mar 18'!Q29</f>
        <v>0.06</v>
      </c>
      <c r="S29" s="10">
        <v>0</v>
      </c>
      <c r="T29" s="8">
        <f>'[1]feb 18'!T29+'Mar 18'!S29</f>
        <v>0</v>
      </c>
      <c r="U29" s="8">
        <f>'[1]feb 18'!U29+'Mar 18'!Q29-'Mar 18'!S29</f>
        <v>17.88</v>
      </c>
      <c r="V29" s="8">
        <f t="shared" si="0"/>
        <v>2439.6392999999998</v>
      </c>
    </row>
    <row r="30" spans="1:23" s="16" customFormat="1" ht="24.75" customHeight="1" x14ac:dyDescent="0.25">
      <c r="A30" s="12"/>
      <c r="B30" s="13" t="s">
        <v>36</v>
      </c>
      <c r="C30" s="14">
        <v>15033.32</v>
      </c>
      <c r="D30" s="15">
        <f>D27+D29+D28</f>
        <v>109.25</v>
      </c>
      <c r="E30" s="15">
        <f>'[1]feb 18'!E30+'Mar 18'!D30</f>
        <v>843.2639999999999</v>
      </c>
      <c r="F30" s="15">
        <f t="shared" ref="F30:V30" si="7">F27+F29+F28</f>
        <v>0</v>
      </c>
      <c r="G30" s="15">
        <f>'[1]feb 18'!G30+'Mar 18'!F30</f>
        <v>0</v>
      </c>
      <c r="H30" s="15">
        <f>'[1]feb 18'!H30+'Mar 18'!D30-'Mar 18'!F30</f>
        <v>9007.7512999999999</v>
      </c>
      <c r="I30" s="15">
        <f t="shared" si="7"/>
        <v>184.45999999999998</v>
      </c>
      <c r="J30" s="15">
        <f t="shared" si="7"/>
        <v>0</v>
      </c>
      <c r="K30" s="15">
        <f>'[1]feb 18'!K30+'Mar 18'!J30</f>
        <v>18.708000000000002</v>
      </c>
      <c r="L30" s="15">
        <f t="shared" si="7"/>
        <v>0</v>
      </c>
      <c r="M30" s="15">
        <f>'[1]feb 18'!M30+'Mar 18'!L30</f>
        <v>0</v>
      </c>
      <c r="N30" s="15">
        <f>'[1]feb 18'!N30+'Mar 18'!J30-'Mar 18'!L30</f>
        <v>233.87800000000001</v>
      </c>
      <c r="O30" s="15">
        <f t="shared" si="7"/>
        <v>93.02</v>
      </c>
      <c r="P30" s="15">
        <f t="shared" si="7"/>
        <v>0</v>
      </c>
      <c r="Q30" s="15">
        <f t="shared" si="7"/>
        <v>12.8</v>
      </c>
      <c r="R30" s="15">
        <f>'[1]feb 18'!R30+'Mar 18'!Q30</f>
        <v>75.56</v>
      </c>
      <c r="S30" s="15">
        <f t="shared" si="7"/>
        <v>0</v>
      </c>
      <c r="T30" s="15">
        <f>'[1]feb 18'!T30+'Mar 18'!S30</f>
        <v>6.24</v>
      </c>
      <c r="U30" s="15">
        <f>'[1]feb 18'!U30+'Mar 18'!Q30-'Mar 18'!S30</f>
        <v>105.98</v>
      </c>
      <c r="V30" s="15">
        <f t="shared" si="7"/>
        <v>9347.6093000000001</v>
      </c>
      <c r="W30" s="17"/>
    </row>
    <row r="31" spans="1:23" s="11" customFormat="1" ht="23.25" customHeight="1" x14ac:dyDescent="0.3">
      <c r="A31" s="5">
        <v>18</v>
      </c>
      <c r="B31" s="6" t="s">
        <v>37</v>
      </c>
      <c r="C31" s="7">
        <v>3431.66</v>
      </c>
      <c r="D31" s="8">
        <v>3.81</v>
      </c>
      <c r="E31" s="8">
        <f>'[1]feb 18'!E31+'Mar 18'!D31</f>
        <v>58.41</v>
      </c>
      <c r="F31" s="8">
        <v>0</v>
      </c>
      <c r="G31" s="8">
        <f>'[1]feb 18'!G31+'Mar 18'!F31</f>
        <v>0</v>
      </c>
      <c r="H31" s="8">
        <f>'[1]feb 18'!H31+'Mar 18'!D31-'Mar 18'!F31</f>
        <v>3997.1800000000003</v>
      </c>
      <c r="I31" s="8">
        <v>3.8</v>
      </c>
      <c r="J31" s="8">
        <v>0</v>
      </c>
      <c r="K31" s="8">
        <f>'[1]feb 18'!K31+'Mar 18'!J31</f>
        <v>0</v>
      </c>
      <c r="L31" s="8">
        <v>0</v>
      </c>
      <c r="M31" s="8">
        <f>'[1]feb 18'!M31+'Mar 18'!L31</f>
        <v>0</v>
      </c>
      <c r="N31" s="8">
        <f>'[1]feb 18'!N31+'Mar 18'!J31-'Mar 18'!L31</f>
        <v>7.6</v>
      </c>
      <c r="O31" s="9">
        <f>D31+J31</f>
        <v>3.81</v>
      </c>
      <c r="P31" s="10">
        <v>0</v>
      </c>
      <c r="Q31" s="10">
        <v>0</v>
      </c>
      <c r="R31" s="8">
        <f>'[1]feb 18'!R31+'Mar 18'!Q31</f>
        <v>0</v>
      </c>
      <c r="S31" s="10">
        <v>0</v>
      </c>
      <c r="T31" s="8">
        <f>'[1]feb 18'!T31+'Mar 18'!S31</f>
        <v>0</v>
      </c>
      <c r="U31" s="8">
        <f>'[1]feb 18'!U31+'Mar 18'!Q31-'Mar 18'!S31</f>
        <v>0</v>
      </c>
      <c r="V31" s="8">
        <f t="shared" si="0"/>
        <v>4004.78</v>
      </c>
    </row>
    <row r="32" spans="1:23" s="11" customFormat="1" ht="20.25" customHeight="1" x14ac:dyDescent="0.3">
      <c r="A32" s="5">
        <v>19</v>
      </c>
      <c r="B32" s="6" t="s">
        <v>38</v>
      </c>
      <c r="C32" s="7">
        <v>3857.4</v>
      </c>
      <c r="D32" s="8">
        <v>23.65</v>
      </c>
      <c r="E32" s="8">
        <f>'[1]feb 18'!E32+'Mar 18'!D32</f>
        <v>520.0100000000001</v>
      </c>
      <c r="F32" s="8">
        <v>0</v>
      </c>
      <c r="G32" s="8">
        <f>'[1]feb 18'!G32+'Mar 18'!F32</f>
        <v>0</v>
      </c>
      <c r="H32" s="8">
        <f>'[1]feb 18'!H32+'Mar 18'!D32-'Mar 18'!F32</f>
        <v>4976.5799999999981</v>
      </c>
      <c r="I32" s="8">
        <v>2</v>
      </c>
      <c r="J32" s="8">
        <v>0</v>
      </c>
      <c r="K32" s="8">
        <f>'[1]feb 18'!K32+'Mar 18'!J32</f>
        <v>0</v>
      </c>
      <c r="L32" s="8">
        <v>0</v>
      </c>
      <c r="M32" s="8">
        <f>'[1]feb 18'!M32+'Mar 18'!L32</f>
        <v>0</v>
      </c>
      <c r="N32" s="8">
        <f>'[1]feb 18'!N32+'Mar 18'!J32-'Mar 18'!L32</f>
        <v>4</v>
      </c>
      <c r="O32" s="9">
        <f>D32+J32</f>
        <v>23.65</v>
      </c>
      <c r="P32" s="10">
        <v>0</v>
      </c>
      <c r="Q32" s="10">
        <v>0</v>
      </c>
      <c r="R32" s="8">
        <f>'[1]feb 18'!R32+'Mar 18'!Q32</f>
        <v>0</v>
      </c>
      <c r="S32" s="10">
        <v>0</v>
      </c>
      <c r="T32" s="8">
        <f>'[1]feb 18'!T32+'Mar 18'!S32</f>
        <v>0</v>
      </c>
      <c r="U32" s="8">
        <f>'[1]feb 18'!U32+'Mar 18'!Q32-'Mar 18'!S32</f>
        <v>0.03</v>
      </c>
      <c r="V32" s="8">
        <f t="shared" si="0"/>
        <v>4980.6099999999979</v>
      </c>
    </row>
    <row r="33" spans="1:23" s="11" customFormat="1" ht="21.75" customHeight="1" x14ac:dyDescent="0.3">
      <c r="A33" s="5">
        <v>20</v>
      </c>
      <c r="B33" s="6" t="s">
        <v>39</v>
      </c>
      <c r="C33" s="7">
        <v>2025.29</v>
      </c>
      <c r="D33" s="8">
        <v>107.29</v>
      </c>
      <c r="E33" s="8">
        <f>'[1]feb 18'!E33+'Mar 18'!D33</f>
        <v>211.06</v>
      </c>
      <c r="F33" s="8">
        <v>0</v>
      </c>
      <c r="G33" s="8">
        <f>'[1]feb 18'!G33+'Mar 18'!F33</f>
        <v>0</v>
      </c>
      <c r="H33" s="8">
        <f>'[1]feb 18'!H33+'Mar 18'!D33-'Mar 18'!F33</f>
        <v>2510.5200000000004</v>
      </c>
      <c r="I33" s="8">
        <v>7.3</v>
      </c>
      <c r="J33" s="8">
        <v>0</v>
      </c>
      <c r="K33" s="8">
        <f>'[1]feb 18'!K33+'Mar 18'!J33</f>
        <v>44.330000000000005</v>
      </c>
      <c r="L33" s="8">
        <v>0</v>
      </c>
      <c r="M33" s="8">
        <f>'[1]feb 18'!M33+'Mar 18'!L33</f>
        <v>0</v>
      </c>
      <c r="N33" s="8">
        <f>'[1]feb 18'!N33+'Mar 18'!J33-'Mar 18'!L33</f>
        <v>155.65000000000003</v>
      </c>
      <c r="O33" s="9">
        <f>D33+J33</f>
        <v>107.29</v>
      </c>
      <c r="P33" s="10">
        <v>0</v>
      </c>
      <c r="Q33" s="10">
        <v>0</v>
      </c>
      <c r="R33" s="8">
        <f>'[1]feb 18'!R33+'Mar 18'!Q33</f>
        <v>0</v>
      </c>
      <c r="S33" s="10">
        <v>0</v>
      </c>
      <c r="T33" s="8">
        <f>'[1]feb 18'!T33+'Mar 18'!S33</f>
        <v>0</v>
      </c>
      <c r="U33" s="8">
        <f>'[1]feb 18'!U33+'Mar 18'!Q33-'Mar 18'!S33</f>
        <v>2.2000000000000002</v>
      </c>
      <c r="V33" s="8">
        <f t="shared" si="0"/>
        <v>2668.3700000000003</v>
      </c>
    </row>
    <row r="34" spans="1:23" s="11" customFormat="1" ht="17.25" customHeight="1" x14ac:dyDescent="0.3">
      <c r="A34" s="5">
        <v>21</v>
      </c>
      <c r="B34" s="6" t="s">
        <v>40</v>
      </c>
      <c r="C34" s="7">
        <v>2997.81</v>
      </c>
      <c r="D34" s="8">
        <v>6.44</v>
      </c>
      <c r="E34" s="8">
        <f>'[1]feb 18'!E34+'Mar 18'!D34</f>
        <v>226.22999999999996</v>
      </c>
      <c r="F34" s="8">
        <v>0</v>
      </c>
      <c r="G34" s="8">
        <f>'[1]feb 18'!G34+'Mar 18'!F34</f>
        <v>0</v>
      </c>
      <c r="H34" s="8">
        <f>'[1]feb 18'!H34+'Mar 18'!D34-'Mar 18'!F34</f>
        <v>4171.16</v>
      </c>
      <c r="I34" s="8">
        <v>3.46</v>
      </c>
      <c r="J34" s="8">
        <v>0</v>
      </c>
      <c r="K34" s="8">
        <f>'[1]feb 18'!K34+'Mar 18'!J34</f>
        <v>0</v>
      </c>
      <c r="L34" s="8">
        <v>0</v>
      </c>
      <c r="M34" s="8">
        <f>'[1]feb 18'!M34+'Mar 18'!L34</f>
        <v>0</v>
      </c>
      <c r="N34" s="8">
        <f>'[1]feb 18'!N34+'Mar 18'!J34-'Mar 18'!L34</f>
        <v>6.92</v>
      </c>
      <c r="O34" s="9">
        <f>D34+J34</f>
        <v>6.44</v>
      </c>
      <c r="P34" s="10">
        <v>0</v>
      </c>
      <c r="Q34" s="10">
        <v>0</v>
      </c>
      <c r="R34" s="8">
        <f>'[1]feb 18'!R34+'Mar 18'!Q34</f>
        <v>0</v>
      </c>
      <c r="S34" s="10">
        <v>0</v>
      </c>
      <c r="T34" s="8">
        <f>'[1]feb 18'!T34+'Mar 18'!S34</f>
        <v>0</v>
      </c>
      <c r="U34" s="8">
        <f>'[1]feb 18'!U34+'Mar 18'!Q34-'Mar 18'!S34</f>
        <v>1.04</v>
      </c>
      <c r="V34" s="8">
        <f t="shared" si="0"/>
        <v>4179.12</v>
      </c>
    </row>
    <row r="35" spans="1:23" s="16" customFormat="1" ht="24" customHeight="1" x14ac:dyDescent="0.25">
      <c r="A35" s="12"/>
      <c r="B35" s="13" t="s">
        <v>41</v>
      </c>
      <c r="C35" s="14">
        <v>12312.159999999998</v>
      </c>
      <c r="D35" s="15">
        <f>SUM(D31:D34)</f>
        <v>141.19</v>
      </c>
      <c r="E35" s="15">
        <f>'[1]feb 18'!E35+'Mar 18'!D35</f>
        <v>1015.71</v>
      </c>
      <c r="F35" s="15">
        <f t="shared" ref="F35:V35" si="8">SUM(F31:F34)</f>
        <v>0</v>
      </c>
      <c r="G35" s="15">
        <f>'[1]feb 18'!G35+'Mar 18'!F35</f>
        <v>0</v>
      </c>
      <c r="H35" s="15">
        <f>'[1]feb 18'!H35+'Mar 18'!D35-'Mar 18'!F35</f>
        <v>15655.44</v>
      </c>
      <c r="I35" s="15">
        <f t="shared" si="8"/>
        <v>16.559999999999999</v>
      </c>
      <c r="J35" s="15">
        <f t="shared" si="8"/>
        <v>0</v>
      </c>
      <c r="K35" s="15">
        <f>'[1]feb 18'!K35+'Mar 18'!J35</f>
        <v>44.330000000000005</v>
      </c>
      <c r="L35" s="15">
        <f t="shared" si="8"/>
        <v>0</v>
      </c>
      <c r="M35" s="15">
        <f>'[1]feb 18'!M35+'Mar 18'!L35</f>
        <v>0</v>
      </c>
      <c r="N35" s="15">
        <f>'[1]feb 18'!N35+'Mar 18'!J35-'Mar 18'!L35</f>
        <v>174.17000000000002</v>
      </c>
      <c r="O35" s="15">
        <f t="shared" si="8"/>
        <v>141.19</v>
      </c>
      <c r="P35" s="15">
        <f t="shared" si="8"/>
        <v>0</v>
      </c>
      <c r="Q35" s="15">
        <f t="shared" si="8"/>
        <v>0</v>
      </c>
      <c r="R35" s="15">
        <f>'[1]feb 18'!R35+'Mar 18'!Q35</f>
        <v>0</v>
      </c>
      <c r="S35" s="15">
        <f t="shared" si="8"/>
        <v>0</v>
      </c>
      <c r="T35" s="15">
        <f>'[1]feb 18'!T35+'Mar 18'!S35</f>
        <v>0</v>
      </c>
      <c r="U35" s="15">
        <f>'[1]feb 18'!U35+'Mar 18'!Q35-'Mar 18'!S35</f>
        <v>3.27</v>
      </c>
      <c r="V35" s="15">
        <f t="shared" si="8"/>
        <v>15832.879999999997</v>
      </c>
      <c r="W35" s="17"/>
    </row>
    <row r="36" spans="1:23" s="16" customFormat="1" ht="24.75" customHeight="1" x14ac:dyDescent="0.25">
      <c r="A36" s="12"/>
      <c r="B36" s="13" t="s">
        <v>42</v>
      </c>
      <c r="C36" s="14">
        <v>27345.479999999996</v>
      </c>
      <c r="D36" s="15">
        <f>D35+D30+D26</f>
        <v>324.10000000000002</v>
      </c>
      <c r="E36" s="15">
        <f>'[1]feb 18'!E36+'Mar 18'!D36</f>
        <v>2902.4139999999998</v>
      </c>
      <c r="F36" s="15">
        <f t="shared" ref="F36:V36" si="9">F35+F30+F26</f>
        <v>0</v>
      </c>
      <c r="G36" s="15">
        <f>'[1]feb 18'!G36+'Mar 18'!F36</f>
        <v>0</v>
      </c>
      <c r="H36" s="15">
        <f>'[1]feb 18'!H36+'Mar 18'!D36-'Mar 18'!F36</f>
        <v>35938.6633</v>
      </c>
      <c r="I36" s="15">
        <f t="shared" si="9"/>
        <v>290.77</v>
      </c>
      <c r="J36" s="15">
        <f t="shared" si="9"/>
        <v>1.92</v>
      </c>
      <c r="K36" s="15">
        <f>'[1]feb 18'!K36+'Mar 18'!J36</f>
        <v>108.58800000000001</v>
      </c>
      <c r="L36" s="15">
        <f t="shared" si="9"/>
        <v>0</v>
      </c>
      <c r="M36" s="15">
        <f>'[1]feb 18'!M36+'Mar 18'!L36</f>
        <v>0</v>
      </c>
      <c r="N36" s="15">
        <f>'[1]feb 18'!N36+'Mar 18'!J36-'Mar 18'!L36</f>
        <v>958.04599999999994</v>
      </c>
      <c r="O36" s="15">
        <f t="shared" si="9"/>
        <v>309.78999999999996</v>
      </c>
      <c r="P36" s="15">
        <f t="shared" si="9"/>
        <v>0</v>
      </c>
      <c r="Q36" s="15">
        <f t="shared" si="9"/>
        <v>12.8</v>
      </c>
      <c r="R36" s="15">
        <f>'[1]feb 18'!R36+'Mar 18'!Q36</f>
        <v>76.88</v>
      </c>
      <c r="S36" s="15">
        <f t="shared" si="9"/>
        <v>0</v>
      </c>
      <c r="T36" s="15">
        <f>'[1]feb 18'!T36+'Mar 18'!S36</f>
        <v>6.24</v>
      </c>
      <c r="U36" s="15">
        <f>'[1]feb 18'!U36+'Mar 18'!Q36-'Mar 18'!S36</f>
        <v>110.98</v>
      </c>
      <c r="V36" s="15">
        <f t="shared" si="9"/>
        <v>37007.689299999998</v>
      </c>
      <c r="W36" s="17"/>
    </row>
    <row r="37" spans="1:23" s="11" customFormat="1" ht="23.25" customHeight="1" x14ac:dyDescent="0.3">
      <c r="A37" s="5">
        <v>22</v>
      </c>
      <c r="B37" s="6" t="s">
        <v>43</v>
      </c>
      <c r="C37" s="7">
        <v>2519.0973333333336</v>
      </c>
      <c r="D37" s="8">
        <v>24.34</v>
      </c>
      <c r="E37" s="8">
        <f>'[1]feb 18'!E37+'Mar 18'!D37</f>
        <v>759.19200000000001</v>
      </c>
      <c r="F37" s="8">
        <v>0</v>
      </c>
      <c r="G37" s="8">
        <f>'[1]feb 18'!G37+'Mar 18'!F37</f>
        <v>0</v>
      </c>
      <c r="H37" s="8">
        <f>'[1]feb 18'!H37+'Mar 18'!D37-'Mar 18'!F37</f>
        <v>8984.1360000000004</v>
      </c>
      <c r="I37" s="8">
        <v>0</v>
      </c>
      <c r="J37" s="8">
        <v>0</v>
      </c>
      <c r="K37" s="8">
        <f>'[1]feb 18'!K37+'Mar 18'!J37</f>
        <v>0</v>
      </c>
      <c r="L37" s="8">
        <v>0</v>
      </c>
      <c r="M37" s="8">
        <f>'[1]feb 18'!M37+'Mar 18'!L37</f>
        <v>0</v>
      </c>
      <c r="N37" s="8">
        <f>'[1]feb 18'!N37+'Mar 18'!J37-'Mar 18'!L37</f>
        <v>0</v>
      </c>
      <c r="O37" s="9">
        <f>D37+J37</f>
        <v>24.34</v>
      </c>
      <c r="P37" s="10">
        <v>0</v>
      </c>
      <c r="Q37" s="8">
        <v>0</v>
      </c>
      <c r="R37" s="8">
        <f>'[1]feb 18'!R37+'Mar 18'!Q37</f>
        <v>0</v>
      </c>
      <c r="S37" s="10">
        <v>0</v>
      </c>
      <c r="T37" s="8">
        <f>'[1]feb 18'!T37+'Mar 18'!S37</f>
        <v>0</v>
      </c>
      <c r="U37" s="8">
        <f>'[1]feb 18'!U37+'Mar 18'!Q37-'Mar 18'!S37</f>
        <v>0</v>
      </c>
      <c r="V37" s="8">
        <f t="shared" si="0"/>
        <v>8984.1360000000004</v>
      </c>
    </row>
    <row r="38" spans="1:23" s="11" customFormat="1" ht="21.75" customHeight="1" x14ac:dyDescent="0.3">
      <c r="A38" s="5">
        <v>23</v>
      </c>
      <c r="B38" s="6" t="s">
        <v>44</v>
      </c>
      <c r="C38" s="7">
        <v>1849.9516666666666</v>
      </c>
      <c r="D38" s="8">
        <v>14.33</v>
      </c>
      <c r="E38" s="8">
        <f>'[1]feb 18'!E38+'Mar 18'!D38</f>
        <v>295.95499999999998</v>
      </c>
      <c r="F38" s="8">
        <v>0</v>
      </c>
      <c r="G38" s="8">
        <f>'[1]feb 18'!G38+'Mar 18'!F38</f>
        <v>0</v>
      </c>
      <c r="H38" s="8">
        <f>'[1]feb 18'!H38+'Mar 18'!D38-'Mar 18'!F38</f>
        <v>6468.3839999999964</v>
      </c>
      <c r="I38" s="8">
        <v>0</v>
      </c>
      <c r="J38" s="8">
        <v>0</v>
      </c>
      <c r="K38" s="8">
        <f>'[1]feb 18'!K38+'Mar 18'!J38</f>
        <v>0</v>
      </c>
      <c r="L38" s="8">
        <v>0</v>
      </c>
      <c r="M38" s="8">
        <f>'[1]feb 18'!M38+'Mar 18'!L38</f>
        <v>0</v>
      </c>
      <c r="N38" s="8">
        <f>'[1]feb 18'!N38+'Mar 18'!J38-'Mar 18'!L38</f>
        <v>0</v>
      </c>
      <c r="O38" s="9">
        <f>D38+J38</f>
        <v>14.33</v>
      </c>
      <c r="P38" s="10">
        <v>0</v>
      </c>
      <c r="Q38" s="8">
        <v>0</v>
      </c>
      <c r="R38" s="8">
        <f>'[1]feb 18'!R38+'Mar 18'!Q38</f>
        <v>0</v>
      </c>
      <c r="S38" s="10">
        <v>0</v>
      </c>
      <c r="T38" s="8">
        <f>'[1]feb 18'!T38+'Mar 18'!S38</f>
        <v>0</v>
      </c>
      <c r="U38" s="8">
        <f>'[1]feb 18'!U38+'Mar 18'!Q38-'Mar 18'!S38</f>
        <v>0</v>
      </c>
      <c r="V38" s="8">
        <f t="shared" si="0"/>
        <v>6468.3839999999964</v>
      </c>
    </row>
    <row r="39" spans="1:23" s="11" customFormat="1" ht="19.5" customHeight="1" x14ac:dyDescent="0.3">
      <c r="A39" s="5">
        <v>24</v>
      </c>
      <c r="B39" s="6" t="s">
        <v>45</v>
      </c>
      <c r="C39" s="7">
        <v>2835.8183333333332</v>
      </c>
      <c r="D39" s="8">
        <v>37.61</v>
      </c>
      <c r="E39" s="8">
        <f>'[1]feb 18'!E39+'Mar 18'!D39</f>
        <v>589.90100000000007</v>
      </c>
      <c r="F39" s="8">
        <v>0</v>
      </c>
      <c r="G39" s="8">
        <f>'[1]feb 18'!G39+'Mar 18'!F39</f>
        <v>0</v>
      </c>
      <c r="H39" s="8">
        <f>'[1]feb 18'!H39+'Mar 18'!D39-'Mar 18'!F39</f>
        <v>11425.626999999997</v>
      </c>
      <c r="I39" s="8">
        <v>0</v>
      </c>
      <c r="J39" s="8">
        <v>0</v>
      </c>
      <c r="K39" s="8">
        <f>'[1]feb 18'!K39+'Mar 18'!J39</f>
        <v>0</v>
      </c>
      <c r="L39" s="8">
        <v>0</v>
      </c>
      <c r="M39" s="8">
        <f>'[1]feb 18'!M39+'Mar 18'!L39</f>
        <v>0</v>
      </c>
      <c r="N39" s="8">
        <f>'[1]feb 18'!N39+'Mar 18'!J39-'Mar 18'!L39</f>
        <v>0</v>
      </c>
      <c r="O39" s="9">
        <f>D39+J39</f>
        <v>37.61</v>
      </c>
      <c r="P39" s="10">
        <v>0</v>
      </c>
      <c r="Q39" s="8">
        <v>0</v>
      </c>
      <c r="R39" s="8">
        <f>'[1]feb 18'!R39+'Mar 18'!Q39</f>
        <v>0</v>
      </c>
      <c r="S39" s="10">
        <v>0</v>
      </c>
      <c r="T39" s="8">
        <f>'[1]feb 18'!T39+'Mar 18'!S39</f>
        <v>0</v>
      </c>
      <c r="U39" s="8">
        <f>'[1]feb 18'!U39+'Mar 18'!Q39-'Mar 18'!S39</f>
        <v>0</v>
      </c>
      <c r="V39" s="8">
        <f t="shared" si="0"/>
        <v>11425.626999999997</v>
      </c>
    </row>
    <row r="40" spans="1:23" s="16" customFormat="1" ht="19.5" customHeight="1" x14ac:dyDescent="0.25">
      <c r="A40" s="12"/>
      <c r="B40" s="13" t="s">
        <v>46</v>
      </c>
      <c r="C40" s="14">
        <v>7204.8673333333336</v>
      </c>
      <c r="D40" s="15">
        <f>SUM(D37:D39)</f>
        <v>76.28</v>
      </c>
      <c r="E40" s="15">
        <f>'[1]feb 18'!E40+'Mar 18'!D40</f>
        <v>1645.048</v>
      </c>
      <c r="F40" s="15">
        <f t="shared" ref="F40:V40" si="10">SUM(F37:F39)</f>
        <v>0</v>
      </c>
      <c r="G40" s="15">
        <f>'[1]feb 18'!G40+'Mar 18'!F40</f>
        <v>0</v>
      </c>
      <c r="H40" s="15">
        <f>'[1]feb 18'!H40+'Mar 18'!D40-'Mar 18'!F40</f>
        <v>26878.14699999999</v>
      </c>
      <c r="I40" s="15">
        <f t="shared" si="10"/>
        <v>0</v>
      </c>
      <c r="J40" s="15">
        <f t="shared" si="10"/>
        <v>0</v>
      </c>
      <c r="K40" s="15">
        <f>'[1]feb 18'!K40+'Mar 18'!J40</f>
        <v>0</v>
      </c>
      <c r="L40" s="15">
        <f t="shared" si="10"/>
        <v>0</v>
      </c>
      <c r="M40" s="15">
        <f>'[1]feb 18'!M40+'Mar 18'!L40</f>
        <v>0</v>
      </c>
      <c r="N40" s="15">
        <f>'[1]feb 18'!N40+'Mar 18'!J40-'Mar 18'!L40</f>
        <v>0</v>
      </c>
      <c r="O40" s="15">
        <f t="shared" si="10"/>
        <v>76.28</v>
      </c>
      <c r="P40" s="15">
        <f t="shared" si="10"/>
        <v>0</v>
      </c>
      <c r="Q40" s="15">
        <f t="shared" si="10"/>
        <v>0</v>
      </c>
      <c r="R40" s="15">
        <f>'[1]feb 18'!R40+'Mar 18'!Q40</f>
        <v>0</v>
      </c>
      <c r="S40" s="15">
        <f t="shared" si="10"/>
        <v>0</v>
      </c>
      <c r="T40" s="15">
        <f>'[1]feb 18'!T40+'Mar 18'!S40</f>
        <v>0</v>
      </c>
      <c r="U40" s="15">
        <f>'[1]feb 18'!U40+'Mar 18'!Q40-'Mar 18'!S40</f>
        <v>0</v>
      </c>
      <c r="V40" s="15">
        <f t="shared" si="10"/>
        <v>26878.146999999994</v>
      </c>
      <c r="W40" s="17"/>
    </row>
    <row r="41" spans="1:23" s="11" customFormat="1" ht="18.75" customHeight="1" x14ac:dyDescent="0.3">
      <c r="A41" s="5">
        <v>25</v>
      </c>
      <c r="B41" s="6" t="s">
        <v>47</v>
      </c>
      <c r="C41" s="7">
        <v>1805.24</v>
      </c>
      <c r="D41" s="8">
        <v>67.66</v>
      </c>
      <c r="E41" s="8">
        <f>'[1]feb 18'!E41+'Mar 18'!D41</f>
        <v>550.81000000000006</v>
      </c>
      <c r="F41" s="8">
        <v>0</v>
      </c>
      <c r="G41" s="8">
        <f>'[1]feb 18'!G41+'Mar 18'!F41</f>
        <v>0</v>
      </c>
      <c r="H41" s="8">
        <f>'[1]feb 18'!H41+'Mar 18'!D41-'Mar 18'!F41</f>
        <v>6907.1700000000019</v>
      </c>
      <c r="I41" s="8">
        <v>0.68</v>
      </c>
      <c r="J41" s="8">
        <v>0</v>
      </c>
      <c r="K41" s="8">
        <f>'[1]feb 18'!K41+'Mar 18'!J41</f>
        <v>0</v>
      </c>
      <c r="L41" s="8">
        <v>0</v>
      </c>
      <c r="M41" s="8">
        <f>'[1]feb 18'!M41+'Mar 18'!L41</f>
        <v>0</v>
      </c>
      <c r="N41" s="8">
        <f>'[1]feb 18'!N41+'Mar 18'!J41-'Mar 18'!L41</f>
        <v>0.70000000000000007</v>
      </c>
      <c r="O41" s="9">
        <f>D41+J41</f>
        <v>67.66</v>
      </c>
      <c r="P41" s="10">
        <v>14.43</v>
      </c>
      <c r="Q41" s="10">
        <v>0</v>
      </c>
      <c r="R41" s="8">
        <f>'[1]feb 18'!R41+'Mar 18'!Q41</f>
        <v>0</v>
      </c>
      <c r="S41" s="10">
        <v>0</v>
      </c>
      <c r="T41" s="8">
        <f>'[1]feb 18'!T41+'Mar 18'!S41</f>
        <v>0</v>
      </c>
      <c r="U41" s="8">
        <f>'[1]feb 18'!U41+'Mar 18'!Q41-'Mar 18'!S41</f>
        <v>14.43</v>
      </c>
      <c r="V41" s="8">
        <f t="shared" si="0"/>
        <v>6922.300000000002</v>
      </c>
    </row>
    <row r="42" spans="1:23" s="11" customFormat="1" ht="21" customHeight="1" x14ac:dyDescent="0.3">
      <c r="A42" s="5">
        <v>26</v>
      </c>
      <c r="B42" s="6" t="s">
        <v>48</v>
      </c>
      <c r="C42" s="7">
        <v>1445.46</v>
      </c>
      <c r="D42" s="8">
        <v>14.52</v>
      </c>
      <c r="E42" s="8">
        <f>'[1]feb 18'!E42+'Mar 18'!D42</f>
        <v>1162.9099999999999</v>
      </c>
      <c r="F42" s="8">
        <v>0</v>
      </c>
      <c r="G42" s="8">
        <f>'[1]feb 18'!G42+'Mar 18'!F42</f>
        <v>0</v>
      </c>
      <c r="H42" s="8">
        <f>'[1]feb 18'!H42+'Mar 18'!D42-'Mar 18'!F42</f>
        <v>6282.7200000000021</v>
      </c>
      <c r="I42" s="8">
        <v>0.96</v>
      </c>
      <c r="J42" s="8">
        <v>0</v>
      </c>
      <c r="K42" s="8">
        <f>'[1]feb 18'!K42+'Mar 18'!J42</f>
        <v>0</v>
      </c>
      <c r="L42" s="8">
        <v>0</v>
      </c>
      <c r="M42" s="8">
        <f>'[1]feb 18'!M42+'Mar 18'!L42</f>
        <v>0</v>
      </c>
      <c r="N42" s="8">
        <f>'[1]feb 18'!N42+'Mar 18'!J42-'Mar 18'!L42</f>
        <v>0.96</v>
      </c>
      <c r="O42" s="9">
        <f>D42+J42</f>
        <v>14.52</v>
      </c>
      <c r="P42" s="10">
        <v>0</v>
      </c>
      <c r="Q42" s="10">
        <v>0</v>
      </c>
      <c r="R42" s="8">
        <f>'[1]feb 18'!R42+'Mar 18'!Q42</f>
        <v>0</v>
      </c>
      <c r="S42" s="10">
        <v>0</v>
      </c>
      <c r="T42" s="8">
        <f>'[1]feb 18'!T42+'Mar 18'!S42</f>
        <v>0</v>
      </c>
      <c r="U42" s="8">
        <f>'[1]feb 18'!U42+'Mar 18'!Q42-'Mar 18'!S42</f>
        <v>0</v>
      </c>
      <c r="V42" s="8">
        <f t="shared" si="0"/>
        <v>6283.6800000000021</v>
      </c>
    </row>
    <row r="43" spans="1:23" s="11" customFormat="1" ht="21.75" customHeight="1" x14ac:dyDescent="0.3">
      <c r="A43" s="5">
        <v>27</v>
      </c>
      <c r="B43" s="6" t="s">
        <v>49</v>
      </c>
      <c r="C43" s="7">
        <v>1814.93</v>
      </c>
      <c r="D43" s="8">
        <v>47.31</v>
      </c>
      <c r="E43" s="8">
        <f>'[1]feb 18'!E43+'Mar 18'!D43</f>
        <v>502.84999999999997</v>
      </c>
      <c r="F43" s="8">
        <v>0</v>
      </c>
      <c r="G43" s="8">
        <f>'[1]feb 18'!G43+'Mar 18'!F43</f>
        <v>0</v>
      </c>
      <c r="H43" s="8">
        <f>'[1]feb 18'!H43+'Mar 18'!D43-'Mar 18'!F43</f>
        <v>7189.36</v>
      </c>
      <c r="I43" s="8">
        <v>6.89</v>
      </c>
      <c r="J43" s="8">
        <v>0</v>
      </c>
      <c r="K43" s="8">
        <f>'[1]feb 18'!K43+'Mar 18'!J43</f>
        <v>0</v>
      </c>
      <c r="L43" s="8">
        <v>0</v>
      </c>
      <c r="M43" s="8">
        <f>'[1]feb 18'!M43+'Mar 18'!L43</f>
        <v>0</v>
      </c>
      <c r="N43" s="8">
        <f>'[1]feb 18'!N43+'Mar 18'!J43-'Mar 18'!L43</f>
        <v>6.89</v>
      </c>
      <c r="O43" s="9">
        <f>D43+J43</f>
        <v>47.31</v>
      </c>
      <c r="P43" s="10">
        <v>0.03</v>
      </c>
      <c r="Q43" s="10">
        <v>0</v>
      </c>
      <c r="R43" s="8">
        <f>'[1]feb 18'!R43+'Mar 18'!Q43</f>
        <v>0</v>
      </c>
      <c r="S43" s="10">
        <v>0</v>
      </c>
      <c r="T43" s="8">
        <f>'[1]feb 18'!T43+'Mar 18'!S43</f>
        <v>0</v>
      </c>
      <c r="U43" s="8">
        <f>'[1]feb 18'!U43+'Mar 18'!Q43-'Mar 18'!S43</f>
        <v>0.03</v>
      </c>
      <c r="V43" s="8">
        <f t="shared" si="0"/>
        <v>7196.28</v>
      </c>
    </row>
    <row r="44" spans="1:23" s="11" customFormat="1" ht="15.75" customHeight="1" x14ac:dyDescent="0.3">
      <c r="A44" s="5">
        <v>28</v>
      </c>
      <c r="B44" s="6" t="s">
        <v>50</v>
      </c>
      <c r="C44" s="7">
        <v>1723.79</v>
      </c>
      <c r="D44" s="8">
        <v>21.34</v>
      </c>
      <c r="E44" s="8">
        <f>'[1]feb 18'!E44+'Mar 18'!D44</f>
        <v>98.22</v>
      </c>
      <c r="F44" s="8">
        <v>0</v>
      </c>
      <c r="G44" s="8">
        <f>'[1]feb 18'!G44+'Mar 18'!F44</f>
        <v>0</v>
      </c>
      <c r="H44" s="8">
        <f>'[1]feb 18'!H44+'Mar 18'!D44-'Mar 18'!F44</f>
        <v>5787.2700000000013</v>
      </c>
      <c r="I44" s="8">
        <v>0.505</v>
      </c>
      <c r="J44" s="8">
        <v>0</v>
      </c>
      <c r="K44" s="8">
        <f>'[1]feb 18'!K44+'Mar 18'!J44</f>
        <v>0</v>
      </c>
      <c r="L44" s="8">
        <v>0</v>
      </c>
      <c r="M44" s="8">
        <f>'[1]feb 18'!M44+'Mar 18'!L44</f>
        <v>0</v>
      </c>
      <c r="N44" s="8">
        <f>'[1]feb 18'!N44+'Mar 18'!J44-'Mar 18'!L44</f>
        <v>0.505</v>
      </c>
      <c r="O44" s="9">
        <f>D44+J44</f>
        <v>21.34</v>
      </c>
      <c r="P44" s="10">
        <v>14.43</v>
      </c>
      <c r="Q44" s="10">
        <v>0</v>
      </c>
      <c r="R44" s="8">
        <f>'[1]feb 18'!R44+'Mar 18'!Q44</f>
        <v>0</v>
      </c>
      <c r="S44" s="10">
        <v>0</v>
      </c>
      <c r="T44" s="8">
        <f>'[1]feb 18'!T44+'Mar 18'!S44</f>
        <v>0</v>
      </c>
      <c r="U44" s="8">
        <f>'[1]feb 18'!U44+'Mar 18'!Q44-'Mar 18'!S44</f>
        <v>0</v>
      </c>
      <c r="V44" s="8">
        <f t="shared" si="0"/>
        <v>5787.7750000000015</v>
      </c>
    </row>
    <row r="45" spans="1:23" s="16" customFormat="1" ht="27" customHeight="1" x14ac:dyDescent="0.25">
      <c r="A45" s="12"/>
      <c r="B45" s="13" t="s">
        <v>51</v>
      </c>
      <c r="C45" s="14">
        <v>6789.42</v>
      </c>
      <c r="D45" s="15">
        <f>SUM(D41:D44)</f>
        <v>150.83000000000001</v>
      </c>
      <c r="E45" s="15">
        <f>'[1]feb 18'!E45+'Mar 18'!D45</f>
        <v>2314.79</v>
      </c>
      <c r="F45" s="15">
        <f t="shared" ref="F45:V45" si="11">SUM(F41:F44)</f>
        <v>0</v>
      </c>
      <c r="G45" s="15">
        <f>'[1]feb 18'!G45+'Mar 18'!F45</f>
        <v>0</v>
      </c>
      <c r="H45" s="15">
        <f>'[1]feb 18'!H45+'Mar 18'!D45-'Mar 18'!F45</f>
        <v>26166.520000000004</v>
      </c>
      <c r="I45" s="15">
        <f t="shared" si="11"/>
        <v>9.0350000000000001</v>
      </c>
      <c r="J45" s="15">
        <f t="shared" si="11"/>
        <v>0</v>
      </c>
      <c r="K45" s="15">
        <f>'[1]feb 18'!K45+'Mar 18'!J45</f>
        <v>0</v>
      </c>
      <c r="L45" s="15">
        <f t="shared" si="11"/>
        <v>0</v>
      </c>
      <c r="M45" s="15">
        <f>'[1]feb 18'!M45+'Mar 18'!L45</f>
        <v>0</v>
      </c>
      <c r="N45" s="15">
        <f>'[1]feb 18'!N45+'Mar 18'!J45-'Mar 18'!L45</f>
        <v>9.0550000000000015</v>
      </c>
      <c r="O45" s="15">
        <f t="shared" si="11"/>
        <v>150.83000000000001</v>
      </c>
      <c r="P45" s="15">
        <f t="shared" si="11"/>
        <v>28.89</v>
      </c>
      <c r="Q45" s="15">
        <f t="shared" si="11"/>
        <v>0</v>
      </c>
      <c r="R45" s="15">
        <f>'[1]feb 18'!R45+'Mar 18'!Q45</f>
        <v>0</v>
      </c>
      <c r="S45" s="15">
        <f t="shared" si="11"/>
        <v>0</v>
      </c>
      <c r="T45" s="15">
        <f>'[1]feb 18'!T45+'Mar 18'!S45</f>
        <v>0</v>
      </c>
      <c r="U45" s="15">
        <f>'[1]feb 18'!U45+'Mar 18'!Q45-'Mar 18'!S45</f>
        <v>14.459999999999999</v>
      </c>
      <c r="V45" s="15">
        <f t="shared" si="11"/>
        <v>26190.035000000003</v>
      </c>
      <c r="W45" s="17"/>
    </row>
    <row r="46" spans="1:23" s="16" customFormat="1" ht="24.75" customHeight="1" x14ac:dyDescent="0.25">
      <c r="A46" s="12"/>
      <c r="B46" s="13" t="s">
        <v>52</v>
      </c>
      <c r="C46" s="14">
        <v>13994.287333333334</v>
      </c>
      <c r="D46" s="15">
        <f>D40+D45</f>
        <v>227.11</v>
      </c>
      <c r="E46" s="15">
        <f>'[1]feb 18'!E46+'Mar 18'!D46</f>
        <v>3959.8380000000002</v>
      </c>
      <c r="F46" s="15">
        <f t="shared" ref="F46:V46" si="12">F40+F45</f>
        <v>0</v>
      </c>
      <c r="G46" s="15">
        <f>'[1]feb 18'!G46+'Mar 18'!F46</f>
        <v>0</v>
      </c>
      <c r="H46" s="15">
        <f>'[1]feb 18'!H46+'Mar 18'!D46-'Mar 18'!F46</f>
        <v>53044.666999999994</v>
      </c>
      <c r="I46" s="15">
        <f t="shared" si="12"/>
        <v>9.0350000000000001</v>
      </c>
      <c r="J46" s="15">
        <f t="shared" si="12"/>
        <v>0</v>
      </c>
      <c r="K46" s="15">
        <f>'[1]feb 18'!K46+'Mar 18'!J46</f>
        <v>0</v>
      </c>
      <c r="L46" s="15">
        <f t="shared" si="12"/>
        <v>0</v>
      </c>
      <c r="M46" s="15">
        <f>'[1]feb 18'!M46+'Mar 18'!L46</f>
        <v>0</v>
      </c>
      <c r="N46" s="15">
        <f>'[1]feb 18'!N46+'Mar 18'!J46-'Mar 18'!L46</f>
        <v>9.0550000000000015</v>
      </c>
      <c r="O46" s="15">
        <f t="shared" si="12"/>
        <v>227.11</v>
      </c>
      <c r="P46" s="15">
        <f t="shared" si="12"/>
        <v>28.89</v>
      </c>
      <c r="Q46" s="15">
        <f t="shared" si="12"/>
        <v>0</v>
      </c>
      <c r="R46" s="15">
        <f>'[1]feb 18'!R46+'Mar 18'!Q46</f>
        <v>0</v>
      </c>
      <c r="S46" s="15">
        <f t="shared" si="12"/>
        <v>0</v>
      </c>
      <c r="T46" s="15">
        <f>'[1]feb 18'!T46+'Mar 18'!S46</f>
        <v>0</v>
      </c>
      <c r="U46" s="15">
        <f>'[1]feb 18'!U46+'Mar 18'!Q46-'Mar 18'!S46</f>
        <v>14.459999999999999</v>
      </c>
      <c r="V46" s="15">
        <f t="shared" si="12"/>
        <v>53068.182000000001</v>
      </c>
      <c r="W46" s="17"/>
    </row>
    <row r="47" spans="1:23" s="16" customFormat="1" ht="31.5" customHeight="1" x14ac:dyDescent="0.25">
      <c r="A47" s="12"/>
      <c r="B47" s="13" t="s">
        <v>53</v>
      </c>
      <c r="C47" s="14">
        <v>43833.390666666666</v>
      </c>
      <c r="D47" s="15">
        <f>D46+D36+D23</f>
        <v>554.28000000000009</v>
      </c>
      <c r="E47" s="15">
        <f>'[1]feb 18'!E47+'Mar 18'!D47</f>
        <v>6917.9199999999992</v>
      </c>
      <c r="F47" s="15">
        <f t="shared" ref="F47:V47" si="13">F46+F36+F23</f>
        <v>0</v>
      </c>
      <c r="G47" s="15">
        <f>'[1]feb 18'!G47+'Mar 18'!F47</f>
        <v>0</v>
      </c>
      <c r="H47" s="15">
        <f>'[1]feb 18'!H47+'Mar 18'!D47-'Mar 18'!F47</f>
        <v>94792.478299999988</v>
      </c>
      <c r="I47" s="15">
        <f t="shared" si="13"/>
        <v>3747.752</v>
      </c>
      <c r="J47" s="15">
        <f t="shared" si="13"/>
        <v>15.888</v>
      </c>
      <c r="K47" s="15">
        <f>'[1]feb 18'!K47+'Mar 18'!J47</f>
        <v>322.30099999999999</v>
      </c>
      <c r="L47" s="15">
        <f t="shared" si="13"/>
        <v>0</v>
      </c>
      <c r="M47" s="15">
        <f>'[1]feb 18'!M47+'Mar 18'!L47</f>
        <v>0</v>
      </c>
      <c r="N47" s="15">
        <f>'[1]feb 18'!N47+'Mar 18'!J47-'Mar 18'!L47</f>
        <v>5328.2639999999992</v>
      </c>
      <c r="O47" s="15">
        <f t="shared" si="13"/>
        <v>553.93799999999999</v>
      </c>
      <c r="P47" s="15">
        <f t="shared" si="13"/>
        <v>170.09799999999996</v>
      </c>
      <c r="Q47" s="15">
        <f t="shared" si="13"/>
        <v>13.58</v>
      </c>
      <c r="R47" s="15">
        <f>'[1]feb 18'!R47+'Mar 18'!Q47</f>
        <v>106.24</v>
      </c>
      <c r="S47" s="15">
        <f t="shared" si="13"/>
        <v>0</v>
      </c>
      <c r="T47" s="15">
        <f>'[1]feb 18'!T47+'Mar 18'!S47</f>
        <v>6.24</v>
      </c>
      <c r="U47" s="15">
        <f>'[1]feb 18'!U47+'Mar 18'!Q47-'Mar 18'!S47</f>
        <v>746.97</v>
      </c>
      <c r="V47" s="15">
        <f t="shared" si="13"/>
        <v>100867.7123</v>
      </c>
      <c r="W47" s="17"/>
    </row>
    <row r="48" spans="1:23" s="27" customFormat="1" ht="24" hidden="1" customHeight="1" x14ac:dyDescent="0.25">
      <c r="C48" s="28"/>
      <c r="D48" s="67"/>
      <c r="E48" s="8">
        <f>'[1]feb 18'!E48+'Mar 18'!D48</f>
        <v>0</v>
      </c>
      <c r="F48" s="67"/>
      <c r="G48" s="29">
        <f>'[1]nov 17'!G48+'[1]dec 17'!F48</f>
        <v>0</v>
      </c>
      <c r="H48" s="29">
        <f>'[1]aug 17'!H48+'[1]sep 17'!D48-'[1]sep 17'!F48</f>
        <v>0</v>
      </c>
      <c r="I48" s="67"/>
      <c r="J48" s="67"/>
      <c r="K48" s="8">
        <f>'[1]feb 18'!K48+'Mar 18'!J48</f>
        <v>0</v>
      </c>
      <c r="L48" s="67"/>
      <c r="M48" s="29">
        <f>'[1]dec 17'!M48+'[1]jan 18'!L48</f>
        <v>0</v>
      </c>
      <c r="N48" s="29">
        <f>'[1]dec 17'!N48+'[1]jan 18'!J48-'[1]jan 18'!L48</f>
        <v>0</v>
      </c>
      <c r="O48" s="67"/>
      <c r="P48" s="67"/>
      <c r="Q48" s="67"/>
      <c r="R48" s="29">
        <f>'[1]nov 17'!R48+'[1]dec 17'!Q48</f>
        <v>0</v>
      </c>
      <c r="S48" s="67"/>
      <c r="T48" s="8">
        <f>'[1]jan 18'!T48+'[1]feb 18'!S48</f>
        <v>0</v>
      </c>
      <c r="U48" s="8">
        <f>'[1]feb 18'!U48+'Mar 18'!Q48-'Mar 18'!S48</f>
        <v>0</v>
      </c>
      <c r="V48" s="30">
        <f t="shared" si="0"/>
        <v>0</v>
      </c>
    </row>
    <row r="49" spans="2:22" s="31" customFormat="1" ht="24" hidden="1" customHeight="1" x14ac:dyDescent="0.25">
      <c r="C49" s="32"/>
      <c r="D49" s="33"/>
      <c r="E49" s="8">
        <f>'[1]feb 18'!E49+'Mar 18'!D49</f>
        <v>0</v>
      </c>
      <c r="F49" s="33"/>
      <c r="G49" s="8">
        <f>'[1]nov 17'!G49+'[1]dec 17'!F49</f>
        <v>0</v>
      </c>
      <c r="H49" s="8">
        <f>'[1]aug 17'!H49+'[1]sep 17'!D49-'[1]sep 17'!F49</f>
        <v>87387.821299999996</v>
      </c>
      <c r="I49" s="33"/>
      <c r="J49" s="33"/>
      <c r="K49" s="8">
        <f>'[1]feb 18'!K49+'Mar 18'!J49</f>
        <v>0</v>
      </c>
      <c r="L49" s="33"/>
      <c r="M49" s="8">
        <f>'[1]dec 17'!M49+'[1]jan 18'!L49</f>
        <v>0</v>
      </c>
      <c r="N49" s="8">
        <f>'[1]dec 17'!N49+'[1]jan 18'!J49-'[1]jan 18'!L49</f>
        <v>4962.2130000000006</v>
      </c>
      <c r="O49" s="33"/>
      <c r="P49" s="33"/>
      <c r="Q49" s="33"/>
      <c r="R49" s="8">
        <f>'[1]nov 17'!R49+'[1]dec 17'!Q49</f>
        <v>0</v>
      </c>
      <c r="S49" s="33"/>
      <c r="T49" s="8">
        <f>'[1]jan 18'!T49+'[1]feb 18'!S49</f>
        <v>0.09</v>
      </c>
      <c r="U49" s="8">
        <f>'[1]feb 18'!U49+'Mar 18'!Q49-'Mar 18'!S49</f>
        <v>638.23</v>
      </c>
      <c r="V49" s="30">
        <f t="shared" si="0"/>
        <v>92988.264299999995</v>
      </c>
    </row>
    <row r="50" spans="2:22" s="31" customFormat="1" ht="24" customHeight="1" x14ac:dyDescent="0.25">
      <c r="C50" s="32"/>
      <c r="D50" s="33"/>
      <c r="E50" s="30"/>
      <c r="F50" s="33"/>
      <c r="G50" s="30"/>
      <c r="H50" s="30"/>
      <c r="I50" s="33"/>
      <c r="J50" s="33"/>
      <c r="K50" s="30"/>
      <c r="L50" s="33"/>
      <c r="M50" s="30"/>
      <c r="N50" s="30"/>
      <c r="O50" s="33"/>
      <c r="P50" s="33"/>
      <c r="Q50" s="33"/>
      <c r="R50" s="30"/>
      <c r="S50" s="33"/>
      <c r="T50" s="30"/>
      <c r="U50" s="30"/>
      <c r="V50" s="30"/>
    </row>
    <row r="51" spans="2:22" s="31" customFormat="1" ht="15.75" customHeight="1" x14ac:dyDescent="0.25">
      <c r="C51" s="32"/>
      <c r="D51" s="33"/>
      <c r="E51" s="34">
        <f>'[1]oct 2017'!E47+'[1]nov 17'!D47</f>
        <v>4761.0499999999993</v>
      </c>
      <c r="F51" s="33"/>
      <c r="G51" s="34"/>
      <c r="H51" s="34"/>
      <c r="I51" s="33"/>
      <c r="J51" s="33"/>
      <c r="K51" s="34">
        <f>'[1]oct 2017'!K47+'[1]nov 17'!J47</f>
        <v>229.66300000000001</v>
      </c>
      <c r="L51" s="33"/>
      <c r="M51" s="34"/>
      <c r="N51" s="34"/>
      <c r="O51" s="33"/>
      <c r="P51" s="33"/>
      <c r="Q51" s="33"/>
      <c r="R51" s="35">
        <f>'[1]oct 2017'!R47+'[1]nov 17'!Q47</f>
        <v>62.980000000000004</v>
      </c>
      <c r="S51" s="33"/>
      <c r="T51" s="34"/>
      <c r="U51" s="34"/>
      <c r="V51" s="33"/>
    </row>
    <row r="52" spans="2:22" s="27" customFormat="1" ht="15.75" customHeight="1" x14ac:dyDescent="0.25">
      <c r="B52" s="28"/>
      <c r="C52" s="196" t="s">
        <v>54</v>
      </c>
      <c r="D52" s="196"/>
      <c r="E52" s="196"/>
      <c r="F52" s="196"/>
      <c r="G52" s="196"/>
      <c r="H52" s="36"/>
      <c r="I52" s="28"/>
      <c r="J52" s="67">
        <f>D47+J47+Q47-F47-L47-S47</f>
        <v>583.74800000000016</v>
      </c>
      <c r="K52" s="28"/>
      <c r="L52" s="28"/>
      <c r="M52" s="28"/>
      <c r="N52" s="28"/>
      <c r="S52" s="28"/>
      <c r="V52" s="28"/>
    </row>
    <row r="53" spans="2:22" s="27" customFormat="1" ht="22.5" customHeight="1" x14ac:dyDescent="0.25">
      <c r="B53" s="28"/>
      <c r="C53" s="67"/>
      <c r="D53" s="196" t="s">
        <v>55</v>
      </c>
      <c r="E53" s="196"/>
      <c r="F53" s="196"/>
      <c r="G53" s="196"/>
      <c r="H53" s="37"/>
      <c r="I53" s="28"/>
      <c r="J53" s="67">
        <f>E47+K47+R47-G47-M47-T47</f>
        <v>7340.2209999999995</v>
      </c>
      <c r="K53" s="38"/>
      <c r="L53" s="28"/>
      <c r="M53" s="38"/>
      <c r="N53" s="28"/>
      <c r="S53" s="28"/>
      <c r="U53" s="28"/>
    </row>
    <row r="54" spans="2:22" ht="20.25" customHeight="1" x14ac:dyDescent="0.3">
      <c r="C54" s="39"/>
      <c r="D54" s="196" t="s">
        <v>56</v>
      </c>
      <c r="E54" s="196"/>
      <c r="F54" s="196"/>
      <c r="G54" s="196"/>
      <c r="H54" s="37"/>
      <c r="I54" s="40"/>
      <c r="J54" s="67">
        <f>H47+N47+U47</f>
        <v>100867.71229999998</v>
      </c>
      <c r="K54" s="41"/>
      <c r="L54" s="41"/>
      <c r="M54" s="41"/>
      <c r="N54" s="41"/>
      <c r="Q54" s="27"/>
      <c r="R54" s="42"/>
      <c r="V54" s="42"/>
    </row>
    <row r="55" spans="2:22" s="54" customFormat="1" ht="12.75" customHeight="1" x14ac:dyDescent="0.3">
      <c r="D55" s="92"/>
      <c r="E55" s="92"/>
      <c r="F55" s="93"/>
      <c r="G55" s="92"/>
      <c r="I55" s="94"/>
      <c r="J55" s="93"/>
      <c r="K55" s="46"/>
      <c r="L55" s="46">
        <f>H47+N47+U47</f>
        <v>100867.71229999998</v>
      </c>
      <c r="M55" s="46"/>
      <c r="Q55" s="95"/>
      <c r="R55" s="95"/>
      <c r="S55" s="95"/>
      <c r="T55" s="96"/>
      <c r="U55" s="95"/>
      <c r="V55" s="95"/>
    </row>
    <row r="56" spans="2:22" s="54" customFormat="1" ht="18" customHeight="1" x14ac:dyDescent="0.3">
      <c r="D56" s="92"/>
      <c r="E56" s="92"/>
      <c r="F56" s="92"/>
      <c r="G56" s="92"/>
      <c r="I56" s="94"/>
      <c r="J56" s="93"/>
      <c r="K56" s="46"/>
      <c r="L56" s="46">
        <f>'[1]June 17'!J53+'[1]July 17'!J51</f>
        <v>95762.890299999999</v>
      </c>
      <c r="M56" s="46">
        <f>'[1]feb 18'!J54+'Mar 18'!J52</f>
        <v>100867.7123</v>
      </c>
      <c r="Q56" s="95"/>
      <c r="T56" s="92"/>
    </row>
    <row r="57" spans="2:22" s="54" customFormat="1" ht="27" customHeight="1" x14ac:dyDescent="0.3">
      <c r="B57" s="198" t="s">
        <v>57</v>
      </c>
      <c r="C57" s="198"/>
      <c r="D57" s="198"/>
      <c r="E57" s="198"/>
      <c r="F57" s="198"/>
      <c r="G57" s="97"/>
      <c r="H57" s="97"/>
      <c r="I57" s="98"/>
      <c r="J57" s="199">
        <f>'[1]aug 17'!J53+'[1]sep 17'!J51</f>
        <v>97392.012300000002</v>
      </c>
      <c r="K57" s="197"/>
      <c r="L57" s="197"/>
      <c r="M57" s="99"/>
      <c r="N57" s="97"/>
      <c r="O57" s="97"/>
      <c r="P57" s="97"/>
      <c r="Q57" s="100"/>
      <c r="R57" s="198" t="s">
        <v>58</v>
      </c>
      <c r="S57" s="198"/>
      <c r="T57" s="198"/>
      <c r="U57" s="198"/>
      <c r="V57" s="198"/>
    </row>
    <row r="58" spans="2:22" s="54" customFormat="1" ht="23.25" customHeight="1" x14ac:dyDescent="0.3">
      <c r="B58" s="198" t="s">
        <v>59</v>
      </c>
      <c r="C58" s="198"/>
      <c r="D58" s="198"/>
      <c r="E58" s="198"/>
      <c r="F58" s="198"/>
      <c r="G58" s="97"/>
      <c r="H58" s="99"/>
      <c r="I58" s="101"/>
      <c r="J58" s="102"/>
      <c r="K58" s="91"/>
      <c r="L58" s="102"/>
      <c r="M58" s="97"/>
      <c r="N58" s="97"/>
      <c r="O58" s="97"/>
      <c r="P58" s="97"/>
      <c r="Q58" s="100"/>
      <c r="R58" s="198" t="s">
        <v>59</v>
      </c>
      <c r="S58" s="198"/>
      <c r="T58" s="198"/>
      <c r="U58" s="198"/>
      <c r="V58" s="198"/>
    </row>
    <row r="59" spans="2:22" s="54" customFormat="1" ht="19.5" x14ac:dyDescent="0.3">
      <c r="F59" s="92"/>
      <c r="I59" s="55"/>
      <c r="J59" s="197" t="s">
        <v>60</v>
      </c>
      <c r="K59" s="197"/>
      <c r="L59" s="197"/>
      <c r="Q59" s="95"/>
      <c r="R59" s="95"/>
      <c r="S59" s="95"/>
      <c r="T59" s="96"/>
      <c r="U59" s="95"/>
      <c r="V59" s="95"/>
    </row>
    <row r="60" spans="2:22" s="54" customFormat="1" ht="19.5" x14ac:dyDescent="0.3">
      <c r="F60" s="92"/>
      <c r="G60" s="46">
        <f>'[1]oct 2017'!J53+'[1]nov 17'!J51</f>
        <v>98581.184299999994</v>
      </c>
      <c r="I60" s="55"/>
      <c r="J60" s="102"/>
      <c r="K60" s="91"/>
      <c r="L60" s="102"/>
      <c r="N60" s="53">
        <f>'[1]sep 17'!J53+'[1]oct 2017'!J51</f>
        <v>97903.751300000004</v>
      </c>
      <c r="Q60" s="95"/>
      <c r="R60" s="95"/>
      <c r="S60" s="95"/>
      <c r="T60" s="96"/>
      <c r="U60" s="95"/>
      <c r="V60" s="95"/>
    </row>
    <row r="61" spans="2:22" s="54" customFormat="1" ht="24" customHeight="1" x14ac:dyDescent="0.3">
      <c r="I61" s="55"/>
      <c r="J61" s="197" t="s">
        <v>61</v>
      </c>
      <c r="K61" s="197"/>
      <c r="L61" s="197"/>
      <c r="Q61" s="95"/>
      <c r="R61" s="95"/>
      <c r="S61" s="95"/>
      <c r="T61" s="96"/>
      <c r="U61" s="95"/>
      <c r="V61" s="95"/>
    </row>
    <row r="62" spans="2:22" s="54" customFormat="1" ht="19.5" x14ac:dyDescent="0.3">
      <c r="G62" s="46"/>
      <c r="I62" s="55"/>
      <c r="J62" s="197" t="s">
        <v>62</v>
      </c>
      <c r="K62" s="197"/>
      <c r="L62" s="197"/>
      <c r="Q62" s="95"/>
      <c r="R62" s="95"/>
      <c r="S62" s="95"/>
      <c r="T62" s="96"/>
      <c r="U62" s="95"/>
      <c r="V62" s="95"/>
    </row>
    <row r="63" spans="2:22" s="54" customFormat="1" x14ac:dyDescent="0.3">
      <c r="I63" s="55"/>
      <c r="Q63" s="95"/>
      <c r="R63" s="95"/>
      <c r="S63" s="95"/>
      <c r="T63" s="96"/>
      <c r="U63" s="95"/>
      <c r="V63" s="95"/>
    </row>
    <row r="64" spans="2:22" s="54" customFormat="1" x14ac:dyDescent="0.3">
      <c r="I64" s="55"/>
      <c r="Q64" s="95"/>
      <c r="R64" s="95"/>
      <c r="S64" s="95"/>
      <c r="T64" s="96"/>
      <c r="U64" s="95"/>
      <c r="V64" s="95"/>
    </row>
    <row r="65" spans="8:22" s="54" customFormat="1" x14ac:dyDescent="0.3">
      <c r="I65" s="55"/>
      <c r="Q65" s="95"/>
      <c r="R65" s="95"/>
      <c r="S65" s="95"/>
      <c r="T65" s="96"/>
      <c r="U65" s="95"/>
      <c r="V65" s="95"/>
    </row>
    <row r="66" spans="8:22" s="54" customFormat="1" x14ac:dyDescent="0.3">
      <c r="I66" s="55"/>
      <c r="Q66" s="95"/>
      <c r="R66" s="95"/>
      <c r="S66" s="95"/>
      <c r="T66" s="96"/>
      <c r="U66" s="95"/>
      <c r="V66" s="95"/>
    </row>
    <row r="67" spans="8:22" s="54" customFormat="1" x14ac:dyDescent="0.3">
      <c r="I67" s="55"/>
      <c r="Q67" s="95"/>
      <c r="R67" s="95"/>
      <c r="S67" s="95"/>
      <c r="T67" s="96"/>
      <c r="U67" s="95"/>
      <c r="V67" s="95"/>
    </row>
    <row r="68" spans="8:22" s="54" customFormat="1" x14ac:dyDescent="0.3">
      <c r="H68" s="46">
        <f>'[1]nov 17'!J53+'[1]dec 17'!J51</f>
        <v>98988.2883</v>
      </c>
      <c r="I68" s="55"/>
      <c r="Q68" s="95"/>
      <c r="R68" s="95"/>
      <c r="S68" s="95"/>
      <c r="T68" s="96"/>
      <c r="U68" s="95"/>
      <c r="V68" s="95"/>
    </row>
    <row r="69" spans="8:22" s="54" customFormat="1" x14ac:dyDescent="0.3">
      <c r="I69" s="55"/>
      <c r="Q69" s="95"/>
      <c r="R69" s="95"/>
      <c r="S69" s="95"/>
      <c r="T69" s="96"/>
      <c r="U69" s="95"/>
      <c r="V69" s="95"/>
    </row>
    <row r="70" spans="8:22" s="54" customFormat="1" x14ac:dyDescent="0.3">
      <c r="I70" s="55"/>
      <c r="Q70" s="95"/>
      <c r="R70" s="95"/>
      <c r="S70" s="95"/>
      <c r="T70" s="96"/>
      <c r="U70" s="95"/>
      <c r="V70" s="95"/>
    </row>
    <row r="71" spans="8:22" x14ac:dyDescent="0.3">
      <c r="I71" s="52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52">
        <f>78.17+53.54</f>
        <v>131.71</v>
      </c>
      <c r="Q72" s="3"/>
      <c r="R72" s="3"/>
      <c r="S72" s="3"/>
      <c r="T72" s="4"/>
      <c r="U72" s="3"/>
      <c r="V72" s="3"/>
    </row>
  </sheetData>
  <mergeCells count="30">
    <mergeCell ref="J61:L61"/>
    <mergeCell ref="J62:L62"/>
    <mergeCell ref="B57:F57"/>
    <mergeCell ref="J57:L57"/>
    <mergeCell ref="R57:V57"/>
    <mergeCell ref="B58:F58"/>
    <mergeCell ref="R58:V58"/>
    <mergeCell ref="J59:L59"/>
    <mergeCell ref="D54:G54"/>
    <mergeCell ref="I5:I6"/>
    <mergeCell ref="J5:K5"/>
    <mergeCell ref="L5:M5"/>
    <mergeCell ref="N5:N6"/>
    <mergeCell ref="C52:G52"/>
    <mergeCell ref="D53:G53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" right="0" top="0.74803149606299213" bottom="0.74803149606299213" header="0.31496062992125984" footer="0.31496062992125984"/>
  <pageSetup paperSize="8" scale="40" fitToHeight="0" orientation="landscape" r:id="rId1"/>
  <rowBreaks count="1" manualBreakCount="1">
    <brk id="54" max="2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opLeftCell="A13" workbookViewId="0">
      <selection activeCell="G17" sqref="G17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42"/>
      <c r="P4" s="193" t="s">
        <v>5</v>
      </c>
      <c r="Q4" s="194"/>
      <c r="R4" s="194"/>
      <c r="S4" s="194"/>
      <c r="T4" s="194"/>
      <c r="U4" s="194"/>
      <c r="V4" s="143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41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142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41" t="s">
        <v>11</v>
      </c>
      <c r="E6" s="141" t="s">
        <v>12</v>
      </c>
      <c r="F6" s="141" t="s">
        <v>11</v>
      </c>
      <c r="G6" s="141" t="s">
        <v>12</v>
      </c>
      <c r="H6" s="141"/>
      <c r="I6" s="195"/>
      <c r="J6" s="141" t="s">
        <v>11</v>
      </c>
      <c r="K6" s="141" t="s">
        <v>12</v>
      </c>
      <c r="L6" s="141" t="s">
        <v>11</v>
      </c>
      <c r="M6" s="141" t="s">
        <v>12</v>
      </c>
      <c r="N6" s="191"/>
      <c r="O6" s="142"/>
      <c r="P6" s="195"/>
      <c r="Q6" s="141" t="s">
        <v>11</v>
      </c>
      <c r="R6" s="141" t="s">
        <v>12</v>
      </c>
      <c r="S6" s="141" t="s">
        <v>11</v>
      </c>
      <c r="T6" s="141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'oct 18'!E7+'nov 18'!D7</f>
        <v>0.64999999999999991</v>
      </c>
      <c r="F7" s="8">
        <v>0</v>
      </c>
      <c r="G7" s="8">
        <f>'oct 18'!G7+'nov 18'!F7</f>
        <v>0</v>
      </c>
      <c r="H7" s="8">
        <f>'oct 18'!H7+'nov 18'!D7-'nov 18'!F7</f>
        <v>458.80999999999989</v>
      </c>
      <c r="I7" s="8">
        <v>374.98699999999997</v>
      </c>
      <c r="J7" s="8">
        <v>0.35</v>
      </c>
      <c r="K7" s="8">
        <f>'oct 18'!K7+'nov 18'!J7</f>
        <v>12.69</v>
      </c>
      <c r="L7" s="8">
        <v>0</v>
      </c>
      <c r="M7" s="8">
        <f>'oct 18'!M7+'nov 18'!L7</f>
        <v>0</v>
      </c>
      <c r="N7" s="8">
        <f>'oct 18'!N7+'nov 18'!J7-'nov 18'!L7</f>
        <v>521.67500000000007</v>
      </c>
      <c r="O7" s="9">
        <f>D7+J7</f>
        <v>0.35</v>
      </c>
      <c r="P7" s="10">
        <v>1.2</v>
      </c>
      <c r="Q7" s="10">
        <v>0</v>
      </c>
      <c r="R7" s="8">
        <f>'oct 18'!R7+'nov 18'!Q7</f>
        <v>1.1200000000000001</v>
      </c>
      <c r="S7" s="10">
        <v>0</v>
      </c>
      <c r="T7" s="8">
        <f>'oct 18'!T7+'nov 18'!S7</f>
        <v>0</v>
      </c>
      <c r="U7" s="8">
        <f>'oct 18'!U7+'nov 18'!Q7-'nov 18'!S7</f>
        <v>69.730000000000018</v>
      </c>
      <c r="V7" s="8">
        <f>H7+N7+U7</f>
        <v>1050.2149999999999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'oct 18'!E8+'nov 18'!D8</f>
        <v>0</v>
      </c>
      <c r="F8" s="8">
        <v>0</v>
      </c>
      <c r="G8" s="8">
        <f>'oct 18'!G8+'nov 18'!F8</f>
        <v>0</v>
      </c>
      <c r="H8" s="8">
        <f>'oct 18'!H8+'nov 18'!D8-'nov 18'!F8</f>
        <v>0</v>
      </c>
      <c r="I8" s="8"/>
      <c r="J8" s="8">
        <v>0.02</v>
      </c>
      <c r="K8" s="8">
        <f>'oct 18'!K8+'nov 18'!J8</f>
        <v>24.89</v>
      </c>
      <c r="L8" s="8">
        <v>0</v>
      </c>
      <c r="M8" s="8">
        <f>'oct 18'!M8+'nov 18'!L8</f>
        <v>0</v>
      </c>
      <c r="N8" s="8">
        <f>'oct 18'!N8+'nov 18'!J8-'nov 18'!L8</f>
        <v>25.21</v>
      </c>
      <c r="O8" s="9"/>
      <c r="P8" s="10"/>
      <c r="Q8" s="10">
        <v>0</v>
      </c>
      <c r="R8" s="8">
        <f>'oct 18'!R8+'nov 18'!Q8</f>
        <v>0.1</v>
      </c>
      <c r="S8" s="10">
        <v>0</v>
      </c>
      <c r="T8" s="8">
        <f>'oct 18'!T8+'nov 18'!S8</f>
        <v>0</v>
      </c>
      <c r="U8" s="8">
        <f>'oct 18'!U8+'nov 18'!Q8-'nov 18'!S8</f>
        <v>0.1</v>
      </c>
      <c r="V8" s="8">
        <f t="shared" ref="V8:V24" si="0">H8+N8+U8</f>
        <v>25.310000000000002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'oct 18'!E9+'nov 18'!D9</f>
        <v>0.05</v>
      </c>
      <c r="F9" s="8">
        <v>0</v>
      </c>
      <c r="G9" s="8">
        <f>'oct 18'!G9+'nov 18'!F9</f>
        <v>0</v>
      </c>
      <c r="H9" s="8">
        <f>'oct 18'!H9+'nov 18'!D9-'nov 18'!F9</f>
        <v>309.7600000000001</v>
      </c>
      <c r="I9" s="8">
        <v>377.63600000000002</v>
      </c>
      <c r="J9" s="8">
        <v>4.08</v>
      </c>
      <c r="K9" s="8">
        <f>'oct 18'!K9+'nov 18'!J9</f>
        <v>13.91</v>
      </c>
      <c r="L9" s="8">
        <v>0</v>
      </c>
      <c r="M9" s="8">
        <f>'oct 18'!M9+'nov 18'!L9</f>
        <v>0</v>
      </c>
      <c r="N9" s="8">
        <f>'oct 18'!N9+'nov 18'!J9-'nov 18'!L9</f>
        <v>412.11000000000013</v>
      </c>
      <c r="O9" s="9">
        <f>D9+J9</f>
        <v>4.08</v>
      </c>
      <c r="P9" s="10">
        <v>10.44</v>
      </c>
      <c r="Q9" s="10">
        <v>0</v>
      </c>
      <c r="R9" s="8">
        <f>'oct 18'!R9+'nov 18'!Q9</f>
        <v>1.06</v>
      </c>
      <c r="S9" s="10">
        <v>0</v>
      </c>
      <c r="T9" s="8">
        <f>'oct 18'!T9+'nov 18'!S9</f>
        <v>0</v>
      </c>
      <c r="U9" s="8">
        <f>'oct 18'!U9+'nov 18'!Q9-'nov 18'!S9</f>
        <v>43.940000000000005</v>
      </c>
      <c r="V9" s="8">
        <f t="shared" si="0"/>
        <v>765.81000000000029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'oct 18'!E10+'nov 18'!D10</f>
        <v>0.34</v>
      </c>
      <c r="F10" s="8">
        <v>0</v>
      </c>
      <c r="G10" s="8">
        <f>'oct 18'!G10+'nov 18'!F10</f>
        <v>0</v>
      </c>
      <c r="H10" s="8">
        <f>'oct 18'!H10+'nov 18'!D10-'nov 18'!F10</f>
        <v>7.36</v>
      </c>
      <c r="I10" s="8">
        <v>281.17800000000005</v>
      </c>
      <c r="J10" s="8">
        <v>0.06</v>
      </c>
      <c r="K10" s="8">
        <f>'oct 18'!K10+'nov 18'!J10</f>
        <v>5.0999999999999996</v>
      </c>
      <c r="L10" s="8">
        <v>0</v>
      </c>
      <c r="M10" s="8">
        <f>'oct 18'!M10+'nov 18'!L10</f>
        <v>0</v>
      </c>
      <c r="N10" s="8">
        <f>'oct 18'!N10+'nov 18'!J10-'nov 18'!L10</f>
        <v>329.32999999999987</v>
      </c>
      <c r="O10" s="9">
        <f>D10+J10</f>
        <v>0.06</v>
      </c>
      <c r="P10" s="10">
        <v>0</v>
      </c>
      <c r="Q10" s="10">
        <v>0</v>
      </c>
      <c r="R10" s="8">
        <f>'oct 18'!R10+'nov 18'!Q10</f>
        <v>0.19</v>
      </c>
      <c r="S10" s="10">
        <v>0</v>
      </c>
      <c r="T10" s="8">
        <f>'oct 18'!T10+'nov 18'!S10</f>
        <v>0</v>
      </c>
      <c r="U10" s="8">
        <f>'oct 18'!U10+'nov 18'!Q10-'nov 18'!S10</f>
        <v>0.6</v>
      </c>
      <c r="V10" s="8">
        <f t="shared" si="0"/>
        <v>337.28999999999991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'oct 18'!E11+'nov 18'!D11</f>
        <v>1.04</v>
      </c>
      <c r="F11" s="15">
        <f t="shared" ref="F11:S11" si="1">SUM(F7:F10)</f>
        <v>0</v>
      </c>
      <c r="G11" s="15">
        <f>'oct 18'!G11+'nov 18'!F11</f>
        <v>0</v>
      </c>
      <c r="H11" s="15">
        <f>'oct 18'!H11+'nov 18'!D11-'nov 18'!F11</f>
        <v>775.93</v>
      </c>
      <c r="I11" s="15">
        <f t="shared" si="1"/>
        <v>1033.8010000000002</v>
      </c>
      <c r="J11" s="15">
        <f t="shared" si="1"/>
        <v>4.51</v>
      </c>
      <c r="K11" s="15">
        <f>'oct 18'!K11+'nov 18'!J11</f>
        <v>56.909999999999989</v>
      </c>
      <c r="L11" s="15">
        <f t="shared" si="1"/>
        <v>0</v>
      </c>
      <c r="M11" s="15">
        <f>'oct 18'!M11+'nov 18'!L11</f>
        <v>0</v>
      </c>
      <c r="N11" s="15">
        <f>'oct 18'!N11+'nov 18'!J11-'nov 18'!L11</f>
        <v>1288.325</v>
      </c>
      <c r="O11" s="15">
        <f t="shared" si="1"/>
        <v>4.4899999999999993</v>
      </c>
      <c r="P11" s="15">
        <f t="shared" si="1"/>
        <v>11.639999999999999</v>
      </c>
      <c r="Q11" s="15">
        <f t="shared" si="1"/>
        <v>0</v>
      </c>
      <c r="R11" s="15">
        <f>'oct 18'!R11+'nov 18'!Q11</f>
        <v>2.4700000000000002</v>
      </c>
      <c r="S11" s="15">
        <f t="shared" si="1"/>
        <v>0</v>
      </c>
      <c r="T11" s="15">
        <f>'oct 18'!T11+'nov 18'!S11</f>
        <v>0</v>
      </c>
      <c r="U11" s="15">
        <f>'oct 18'!U11+'nov 18'!Q11-'nov 18'!S11</f>
        <v>114.37000000000003</v>
      </c>
      <c r="V11" s="15">
        <f t="shared" si="0"/>
        <v>2178.625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0.02</v>
      </c>
      <c r="E12" s="8">
        <f>'oct 18'!E12+'nov 18'!D12</f>
        <v>2.1900000000000004</v>
      </c>
      <c r="F12" s="8">
        <v>0</v>
      </c>
      <c r="G12" s="8">
        <f>'oct 18'!G12+'nov 18'!F12</f>
        <v>0</v>
      </c>
      <c r="H12" s="8">
        <f>'oct 18'!H12+'nov 18'!D12-'nov 18'!F12</f>
        <v>567.15999999999974</v>
      </c>
      <c r="I12" s="8">
        <v>542.76800000000014</v>
      </c>
      <c r="J12" s="8">
        <v>1.46</v>
      </c>
      <c r="K12" s="8">
        <f>'oct 18'!K12+'nov 18'!J12</f>
        <v>9.41</v>
      </c>
      <c r="L12" s="8">
        <v>0</v>
      </c>
      <c r="M12" s="8">
        <f>'oct 18'!M12+'nov 18'!L12</f>
        <v>0</v>
      </c>
      <c r="N12" s="8">
        <f>'oct 18'!N12+'nov 18'!J12-'nov 18'!L12</f>
        <v>671.95999999999981</v>
      </c>
      <c r="O12" s="9">
        <f>D12+J12</f>
        <v>1.48</v>
      </c>
      <c r="P12" s="10">
        <v>4.57</v>
      </c>
      <c r="Q12" s="10">
        <v>7.0000000000000007E-2</v>
      </c>
      <c r="R12" s="8">
        <f>'oct 18'!R12+'nov 18'!Q12</f>
        <v>1.38</v>
      </c>
      <c r="S12" s="10">
        <v>0</v>
      </c>
      <c r="T12" s="8">
        <f>'oct 18'!T12+'nov 18'!S12</f>
        <v>0</v>
      </c>
      <c r="U12" s="8">
        <f>'oct 18'!U12+'nov 18'!Q12-'nov 18'!S12</f>
        <v>38.860000000000007</v>
      </c>
      <c r="V12" s="8">
        <f t="shared" si="0"/>
        <v>1277.9799999999993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'oct 18'!E13+'nov 18'!D13</f>
        <v>2.8299999999999996</v>
      </c>
      <c r="F13" s="8">
        <v>0</v>
      </c>
      <c r="G13" s="8">
        <f>'oct 18'!G13+'nov 18'!F13</f>
        <v>0</v>
      </c>
      <c r="H13" s="8">
        <f>'oct 18'!H13+'nov 18'!D13-'nov 18'!F13</f>
        <v>314.7600000000001</v>
      </c>
      <c r="I13" s="8">
        <v>370.01399999999995</v>
      </c>
      <c r="J13" s="8">
        <v>1.01</v>
      </c>
      <c r="K13" s="8">
        <f>'oct 18'!K13+'nov 18'!J13</f>
        <v>8.65</v>
      </c>
      <c r="L13" s="8">
        <v>0</v>
      </c>
      <c r="M13" s="8">
        <f>'oct 18'!M13+'nov 18'!L13</f>
        <v>0</v>
      </c>
      <c r="N13" s="8">
        <f>'oct 18'!N13+'nov 18'!J13-'nov 18'!L13</f>
        <v>477.05</v>
      </c>
      <c r="O13" s="9">
        <f>D13+J13</f>
        <v>1.01</v>
      </c>
      <c r="P13" s="10">
        <v>4.4930000000000003</v>
      </c>
      <c r="Q13" s="10">
        <v>0</v>
      </c>
      <c r="R13" s="8">
        <f>'oct 18'!R13+'nov 18'!Q13</f>
        <v>0.58000000000000007</v>
      </c>
      <c r="S13" s="10">
        <v>0</v>
      </c>
      <c r="T13" s="8">
        <f>'oct 18'!T13+'nov 18'!S13</f>
        <v>0</v>
      </c>
      <c r="U13" s="8">
        <f>'oct 18'!U13+'nov 18'!Q13-'nov 18'!S13</f>
        <v>21.169999999999998</v>
      </c>
      <c r="V13" s="8">
        <f t="shared" si="0"/>
        <v>812.98000000000013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0.32</v>
      </c>
      <c r="E14" s="8">
        <f>'oct 18'!E14+'nov 18'!D14</f>
        <v>4.95</v>
      </c>
      <c r="F14" s="8">
        <v>0</v>
      </c>
      <c r="G14" s="8">
        <f>'oct 18'!G14+'nov 18'!F14</f>
        <v>0</v>
      </c>
      <c r="H14" s="8">
        <f>'oct 18'!H14+'nov 18'!D14-'nov 18'!F14</f>
        <v>1507.9599999999994</v>
      </c>
      <c r="I14" s="8">
        <v>284.35599999999999</v>
      </c>
      <c r="J14" s="8">
        <v>1.34</v>
      </c>
      <c r="K14" s="8">
        <f>'oct 18'!K14+'nov 18'!J14</f>
        <v>12.329999999999998</v>
      </c>
      <c r="L14" s="8">
        <v>0</v>
      </c>
      <c r="M14" s="8">
        <f>'oct 18'!M14+'nov 18'!L14</f>
        <v>0</v>
      </c>
      <c r="N14" s="8">
        <f>'oct 18'!N14+'nov 18'!J14-'nov 18'!L14</f>
        <v>474.5800000000001</v>
      </c>
      <c r="O14" s="9">
        <f>D14+J14</f>
        <v>1.6600000000000001</v>
      </c>
      <c r="P14" s="10">
        <v>6.7349999999999994</v>
      </c>
      <c r="Q14" s="10">
        <v>0</v>
      </c>
      <c r="R14" s="8">
        <f>'oct 18'!R14+'nov 18'!Q14</f>
        <v>0.76</v>
      </c>
      <c r="S14" s="10">
        <v>0</v>
      </c>
      <c r="T14" s="8">
        <f>'oct 18'!T14+'nov 18'!S14</f>
        <v>0</v>
      </c>
      <c r="U14" s="8">
        <f>'oct 18'!U14+'nov 18'!Q14-'nov 18'!S14</f>
        <v>56.829999999999991</v>
      </c>
      <c r="V14" s="8">
        <f t="shared" si="0"/>
        <v>2039.3699999999994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0.34</v>
      </c>
      <c r="E15" s="15">
        <f>'oct 18'!E15+'nov 18'!D15</f>
        <v>9.9699999999999989</v>
      </c>
      <c r="F15" s="15">
        <f t="shared" ref="F15:S15" si="2">F14+F13+F12</f>
        <v>0</v>
      </c>
      <c r="G15" s="15">
        <f>'oct 18'!G15+'nov 18'!F15</f>
        <v>0</v>
      </c>
      <c r="H15" s="15">
        <f>'oct 18'!H15+'nov 18'!D15-'nov 18'!F15</f>
        <v>2389.8799999999997</v>
      </c>
      <c r="I15" s="15">
        <f t="shared" si="2"/>
        <v>1197.1379999999999</v>
      </c>
      <c r="J15" s="15">
        <f t="shared" si="2"/>
        <v>3.81</v>
      </c>
      <c r="K15" s="15">
        <f>'oct 18'!K15+'nov 18'!J15</f>
        <v>30.389999999999997</v>
      </c>
      <c r="L15" s="15">
        <f t="shared" si="2"/>
        <v>0</v>
      </c>
      <c r="M15" s="15">
        <f>'oct 18'!M15+'nov 18'!L15</f>
        <v>0</v>
      </c>
      <c r="N15" s="15">
        <f>'oct 18'!N15+'nov 18'!J15-'nov 18'!L15</f>
        <v>1623.59</v>
      </c>
      <c r="O15" s="15">
        <f t="shared" si="2"/>
        <v>4.1500000000000004</v>
      </c>
      <c r="P15" s="15">
        <f t="shared" si="2"/>
        <v>15.798</v>
      </c>
      <c r="Q15" s="15">
        <f t="shared" si="2"/>
        <v>7.0000000000000007E-2</v>
      </c>
      <c r="R15" s="15">
        <f>'oct 18'!R15+'nov 18'!Q15</f>
        <v>2.7199999999999998</v>
      </c>
      <c r="S15" s="15">
        <f t="shared" si="2"/>
        <v>0</v>
      </c>
      <c r="T15" s="15">
        <f>'oct 18'!T15+'nov 18'!S15</f>
        <v>0</v>
      </c>
      <c r="U15" s="15">
        <f>'oct 18'!U15+'nov 18'!Q15-'nov 18'!S15</f>
        <v>116.85999999999999</v>
      </c>
      <c r="V15" s="15">
        <f t="shared" si="0"/>
        <v>4130.329999999999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0.62</v>
      </c>
      <c r="E16" s="8">
        <f>'oct 18'!E16+'nov 18'!D16</f>
        <v>6.9930000000000003</v>
      </c>
      <c r="F16" s="8">
        <v>0</v>
      </c>
      <c r="G16" s="8">
        <f>'oct 18'!G16+'nov 18'!F16</f>
        <v>0</v>
      </c>
      <c r="H16" s="8">
        <f>'oct 18'!H16+'nov 18'!D16-'nov 18'!F16</f>
        <v>968.71100000000035</v>
      </c>
      <c r="I16" s="8">
        <v>38.61</v>
      </c>
      <c r="J16" s="8">
        <v>0.14000000000000001</v>
      </c>
      <c r="K16" s="8">
        <f>'oct 18'!K16+'nov 18'!J16</f>
        <v>2.7100000000000004</v>
      </c>
      <c r="L16" s="8">
        <v>0</v>
      </c>
      <c r="M16" s="8">
        <f>'oct 18'!M16+'nov 18'!L16</f>
        <v>0</v>
      </c>
      <c r="N16" s="8">
        <f>'oct 18'!N16+'nov 18'!J16-'nov 18'!L16</f>
        <v>76.694999999999965</v>
      </c>
      <c r="O16" s="9">
        <f>D16+J16</f>
        <v>0.76</v>
      </c>
      <c r="P16" s="10">
        <v>93.77</v>
      </c>
      <c r="Q16" s="133">
        <v>0</v>
      </c>
      <c r="R16" s="8">
        <f>'oct 18'!R16+'nov 18'!Q16</f>
        <v>1.052</v>
      </c>
      <c r="S16" s="10">
        <v>0</v>
      </c>
      <c r="T16" s="8">
        <f>'oct 18'!T16+'nov 18'!S16</f>
        <v>0</v>
      </c>
      <c r="U16" s="8">
        <f>'oct 18'!U16+'nov 18'!Q16-'nov 18'!S16</f>
        <v>245.88200000000001</v>
      </c>
      <c r="V16" s="8">
        <f t="shared" si="0"/>
        <v>1291.2880000000005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'oct 18'!E17+'nov 18'!D17</f>
        <v>0</v>
      </c>
      <c r="F17" s="21">
        <v>0</v>
      </c>
      <c r="G17" s="8">
        <f>'oct 18'!G17+'nov 18'!F17</f>
        <v>0</v>
      </c>
      <c r="H17" s="8">
        <f>'oct 18'!H17+'nov 18'!D17-'nov 18'!F17</f>
        <v>182.22</v>
      </c>
      <c r="I17" s="21">
        <v>265.88</v>
      </c>
      <c r="J17" s="21">
        <v>1.48</v>
      </c>
      <c r="K17" s="8">
        <f>'oct 18'!K17+'nov 18'!J17</f>
        <v>5.6780000000000008</v>
      </c>
      <c r="L17" s="21">
        <v>0</v>
      </c>
      <c r="M17" s="8">
        <f>'oct 18'!M17+'nov 18'!L17</f>
        <v>0</v>
      </c>
      <c r="N17" s="8">
        <f>'oct 18'!N17+'nov 18'!J17-'nov 18'!L17</f>
        <v>312.541</v>
      </c>
      <c r="O17" s="22">
        <f>D17+J17</f>
        <v>1.48</v>
      </c>
      <c r="P17" s="23">
        <v>6.11</v>
      </c>
      <c r="Q17" s="23">
        <v>0</v>
      </c>
      <c r="R17" s="8">
        <f>'oct 18'!R17+'nov 18'!Q17</f>
        <v>0</v>
      </c>
      <c r="S17" s="23">
        <v>0</v>
      </c>
      <c r="T17" s="8">
        <f>'oct 18'!T17+'nov 18'!S17</f>
        <v>0</v>
      </c>
      <c r="U17" s="8">
        <f>'oct 18'!U17+'nov 18'!Q17-'nov 18'!S17</f>
        <v>45.21</v>
      </c>
      <c r="V17" s="8">
        <f t="shared" si="0"/>
        <v>539.971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0.15</v>
      </c>
      <c r="E18" s="8">
        <f>'oct 18'!E18+'nov 18'!D18</f>
        <v>0.38</v>
      </c>
      <c r="F18" s="8">
        <v>0</v>
      </c>
      <c r="G18" s="8">
        <f>'oct 18'!G18+'nov 18'!F18</f>
        <v>0</v>
      </c>
      <c r="H18" s="8">
        <f>'oct 18'!H18+'nov 18'!D18-'nov 18'!F18</f>
        <v>198.44000000000005</v>
      </c>
      <c r="I18" s="8">
        <v>305.74</v>
      </c>
      <c r="J18" s="8">
        <v>0.09</v>
      </c>
      <c r="K18" s="8">
        <f>'oct 18'!K18+'nov 18'!J18</f>
        <v>7.2519999999999998</v>
      </c>
      <c r="L18" s="8">
        <v>0</v>
      </c>
      <c r="M18" s="8">
        <f>'oct 18'!M18+'nov 18'!L18</f>
        <v>0</v>
      </c>
      <c r="N18" s="8">
        <f>'oct 18'!N18+'nov 18'!J18-'nov 18'!L18</f>
        <v>309.77899999999988</v>
      </c>
      <c r="O18" s="9">
        <f>D18+J18</f>
        <v>0.24</v>
      </c>
      <c r="P18" s="10">
        <v>1.92</v>
      </c>
      <c r="Q18" s="10">
        <v>0.16500000000000001</v>
      </c>
      <c r="R18" s="8">
        <f>'oct 18'!R18+'nov 18'!Q18</f>
        <v>0.315</v>
      </c>
      <c r="S18" s="10">
        <v>0</v>
      </c>
      <c r="T18" s="8">
        <f>'oct 18'!T18+'nov 18'!S18</f>
        <v>0</v>
      </c>
      <c r="U18" s="8">
        <f>'oct 18'!U18+'nov 18'!Q18-'nov 18'!S18</f>
        <v>8.0549999999999979</v>
      </c>
      <c r="V18" s="8">
        <f t="shared" si="0"/>
        <v>516.27399999999989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0.77</v>
      </c>
      <c r="E19" s="15">
        <f>'oct 18'!E19+'nov 18'!D19</f>
        <v>7.3729999999999993</v>
      </c>
      <c r="F19" s="15">
        <f t="shared" ref="F19:S19" si="3">F16+F17+F18</f>
        <v>0</v>
      </c>
      <c r="G19" s="15">
        <f>'oct 18'!G19+'nov 18'!F19</f>
        <v>0</v>
      </c>
      <c r="H19" s="15">
        <f>'oct 18'!H19+'nov 18'!D19-'nov 18'!F19</f>
        <v>1349.3710000000003</v>
      </c>
      <c r="I19" s="15">
        <f t="shared" si="3"/>
        <v>610.23</v>
      </c>
      <c r="J19" s="15">
        <f t="shared" si="3"/>
        <v>1.7100000000000002</v>
      </c>
      <c r="K19" s="15">
        <f>'oct 18'!K19+'nov 18'!J19</f>
        <v>15.64</v>
      </c>
      <c r="L19" s="15">
        <f t="shared" si="3"/>
        <v>0</v>
      </c>
      <c r="M19" s="15">
        <f>'oct 18'!M19+'nov 18'!L19</f>
        <v>0</v>
      </c>
      <c r="N19" s="15">
        <f>'oct 18'!N19+'nov 18'!J19-'nov 18'!L19</f>
        <v>699.01499999999999</v>
      </c>
      <c r="O19" s="15">
        <f t="shared" si="3"/>
        <v>2.4800000000000004</v>
      </c>
      <c r="P19" s="15">
        <f t="shared" si="3"/>
        <v>101.8</v>
      </c>
      <c r="Q19" s="15">
        <f t="shared" si="3"/>
        <v>0.16500000000000001</v>
      </c>
      <c r="R19" s="15">
        <f>'oct 18'!R19+'nov 18'!Q19</f>
        <v>1.367</v>
      </c>
      <c r="S19" s="15">
        <f t="shared" si="3"/>
        <v>0</v>
      </c>
      <c r="T19" s="15">
        <f>'oct 18'!T19+'nov 18'!S19</f>
        <v>0</v>
      </c>
      <c r="U19" s="15">
        <f>'oct 18'!U19+'nov 18'!Q19-'nov 18'!S19</f>
        <v>299.14699999999999</v>
      </c>
      <c r="V19" s="15">
        <f t="shared" si="0"/>
        <v>2347.5330000000004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0.09</v>
      </c>
      <c r="E20" s="8">
        <f>'oct 18'!E20+'nov 18'!D20</f>
        <v>2.19</v>
      </c>
      <c r="F20" s="8">
        <v>0</v>
      </c>
      <c r="G20" s="8">
        <f>'oct 18'!G20+'nov 18'!F20</f>
        <v>0</v>
      </c>
      <c r="H20" s="8">
        <f>'oct 18'!H20+'nov 18'!D20-'nov 18'!F20</f>
        <v>746.37999999999965</v>
      </c>
      <c r="I20" s="8">
        <v>115.875</v>
      </c>
      <c r="J20" s="8">
        <v>1.38</v>
      </c>
      <c r="K20" s="8">
        <f>'oct 18'!K20+'nov 18'!J20</f>
        <v>16.14</v>
      </c>
      <c r="L20" s="8">
        <v>0</v>
      </c>
      <c r="M20" s="8">
        <f>'oct 18'!M20+'nov 18'!L20</f>
        <v>0</v>
      </c>
      <c r="N20" s="8">
        <f>'oct 18'!N20+'nov 18'!J20-'nov 18'!L20</f>
        <v>347.91999999999996</v>
      </c>
      <c r="O20" s="9">
        <f>D20+J20</f>
        <v>1.47</v>
      </c>
      <c r="P20" s="10">
        <v>0.62</v>
      </c>
      <c r="Q20" s="10">
        <v>0</v>
      </c>
      <c r="R20" s="8">
        <f>'oct 18'!R20+'nov 18'!Q20</f>
        <v>1.3199999999999998</v>
      </c>
      <c r="S20" s="10">
        <v>0</v>
      </c>
      <c r="T20" s="8">
        <f>'oct 18'!T20+'nov 18'!S20</f>
        <v>0</v>
      </c>
      <c r="U20" s="8">
        <f>'oct 18'!U20+'nov 18'!Q20-'nov 18'!S20</f>
        <v>40.82</v>
      </c>
      <c r="V20" s="8">
        <f t="shared" si="0"/>
        <v>1135.1199999999997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>
        <f>'oct 18'!E21+'nov 18'!D21</f>
        <v>2.16</v>
      </c>
      <c r="F21" s="8">
        <v>0</v>
      </c>
      <c r="G21" s="8">
        <f>'oct 18'!G21+'nov 18'!F21</f>
        <v>0</v>
      </c>
      <c r="H21" s="8">
        <f>'oct 18'!H21+'nov 18'!D21-'nov 18'!F21</f>
        <v>120.40999999999998</v>
      </c>
      <c r="I21" s="8">
        <v>308.03899999999999</v>
      </c>
      <c r="J21" s="8">
        <v>0.69</v>
      </c>
      <c r="K21" s="8">
        <f>'oct 18'!K21+'nov 18'!J21</f>
        <v>9.3699999999999992</v>
      </c>
      <c r="L21" s="8">
        <v>0</v>
      </c>
      <c r="M21" s="8">
        <f>'oct 18'!M21+'nov 18'!L21</f>
        <v>0</v>
      </c>
      <c r="N21" s="8">
        <f>'oct 18'!N21+'nov 18'!J21-'nov 18'!L21</f>
        <v>376.99300000000005</v>
      </c>
      <c r="O21" s="9">
        <f>D21+J21</f>
        <v>0.69</v>
      </c>
      <c r="P21" s="10">
        <v>5.48</v>
      </c>
      <c r="Q21" s="10">
        <v>0</v>
      </c>
      <c r="R21" s="8">
        <f>'oct 18'!R21+'nov 18'!Q21</f>
        <v>0.02</v>
      </c>
      <c r="S21" s="10">
        <v>0</v>
      </c>
      <c r="T21" s="8">
        <f>'oct 18'!T21+'nov 18'!S21</f>
        <v>0</v>
      </c>
      <c r="U21" s="8">
        <f>'oct 18'!U21+'nov 18'!Q21-'nov 18'!S21</f>
        <v>39.300000000000011</v>
      </c>
      <c r="V21" s="8">
        <f t="shared" si="0"/>
        <v>536.70299999999997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>
        <f>'oct 18'!E22+'nov 18'!D22</f>
        <v>0.55000000000000004</v>
      </c>
      <c r="F22" s="8">
        <v>0</v>
      </c>
      <c r="G22" s="8">
        <f>'oct 18'!G22+'nov 18'!F22</f>
        <v>0</v>
      </c>
      <c r="H22" s="8">
        <f>'oct 18'!H22+'nov 18'!D22-'nov 18'!F22</f>
        <v>450.45999999999992</v>
      </c>
      <c r="I22" s="8">
        <v>182.86399999999998</v>
      </c>
      <c r="J22" s="8">
        <v>0.75</v>
      </c>
      <c r="K22" s="8">
        <f>'oct 18'!K22+'nov 18'!J22</f>
        <v>9.01</v>
      </c>
      <c r="L22" s="8">
        <v>0</v>
      </c>
      <c r="M22" s="8">
        <f>'oct 18'!M22+'nov 18'!L22</f>
        <v>0</v>
      </c>
      <c r="N22" s="8">
        <f>'oct 18'!N22+'nov 18'!J22-'nov 18'!L22</f>
        <v>162.78000000000003</v>
      </c>
      <c r="O22" s="9">
        <f>D22+J22</f>
        <v>0.75</v>
      </c>
      <c r="P22" s="10">
        <v>5.87</v>
      </c>
      <c r="Q22" s="10">
        <v>0</v>
      </c>
      <c r="R22" s="8">
        <f>'oct 18'!R22+'nov 18'!Q22</f>
        <v>0.33</v>
      </c>
      <c r="S22" s="10">
        <v>0</v>
      </c>
      <c r="T22" s="8">
        <f>'oct 18'!T22+'nov 18'!S22</f>
        <v>0</v>
      </c>
      <c r="U22" s="8">
        <f>'oct 18'!U22+'nov 18'!Q22-'nov 18'!S22</f>
        <v>14.72</v>
      </c>
      <c r="V22" s="8">
        <f t="shared" si="0"/>
        <v>627.96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0.09</v>
      </c>
      <c r="E23" s="15">
        <f>'oct 18'!E23+'nov 18'!D23</f>
        <v>4.9000000000000004</v>
      </c>
      <c r="F23" s="15">
        <f t="shared" ref="F23:S23" si="4">SUM(F20:F22)</f>
        <v>0</v>
      </c>
      <c r="G23" s="15">
        <f>'oct 18'!G23+'nov 18'!F23</f>
        <v>0</v>
      </c>
      <c r="H23" s="15">
        <f>'oct 18'!H23+'nov 18'!D23-'nov 18'!F23</f>
        <v>1317.2499999999995</v>
      </c>
      <c r="I23" s="15">
        <f t="shared" si="4"/>
        <v>606.77800000000002</v>
      </c>
      <c r="J23" s="15">
        <f t="shared" si="4"/>
        <v>2.82</v>
      </c>
      <c r="K23" s="15">
        <f>'oct 18'!K23+'nov 18'!J23</f>
        <v>34.520000000000003</v>
      </c>
      <c r="L23" s="15">
        <f t="shared" si="4"/>
        <v>0</v>
      </c>
      <c r="M23" s="15">
        <f>'oct 18'!M23+'nov 18'!L23</f>
        <v>0</v>
      </c>
      <c r="N23" s="15">
        <f>'oct 18'!N23+'nov 18'!J23-'nov 18'!L23</f>
        <v>887.6930000000001</v>
      </c>
      <c r="O23" s="15">
        <f t="shared" si="4"/>
        <v>2.91</v>
      </c>
      <c r="P23" s="15">
        <f t="shared" si="4"/>
        <v>11.97</v>
      </c>
      <c r="Q23" s="15">
        <f t="shared" si="4"/>
        <v>0</v>
      </c>
      <c r="R23" s="15">
        <f>'oct 18'!R23+'nov 18'!Q23</f>
        <v>1.67</v>
      </c>
      <c r="S23" s="15">
        <f t="shared" si="4"/>
        <v>0</v>
      </c>
      <c r="T23" s="15">
        <f>'oct 18'!T23+'nov 18'!S23</f>
        <v>0</v>
      </c>
      <c r="U23" s="15">
        <f>'oct 18'!U23+'nov 18'!Q23-'nov 18'!S23</f>
        <v>94.840000000000018</v>
      </c>
      <c r="V23" s="15">
        <f t="shared" si="0"/>
        <v>2299.7829999999999</v>
      </c>
      <c r="W23" s="17"/>
    </row>
    <row r="24" spans="1:23" s="149" customFormat="1" ht="19.5" customHeight="1" x14ac:dyDescent="0.25">
      <c r="A24" s="145"/>
      <c r="B24" s="146" t="s">
        <v>29</v>
      </c>
      <c r="C24" s="147">
        <v>2493.6233333333334</v>
      </c>
      <c r="D24" s="110">
        <f>D23+D19+D15+D11</f>
        <v>1.2</v>
      </c>
      <c r="E24" s="110">
        <f>'oct 18'!E24+'nov 18'!D24</f>
        <v>23.283000000000001</v>
      </c>
      <c r="F24" s="110">
        <f t="shared" ref="F24:S24" si="5">F23+F19+F15+F11</f>
        <v>0</v>
      </c>
      <c r="G24" s="110">
        <f>'oct 18'!G24+'nov 18'!F24</f>
        <v>0</v>
      </c>
      <c r="H24" s="110">
        <f>'oct 18'!H24+'nov 18'!D24-'nov 18'!F24</f>
        <v>5832.4309999999987</v>
      </c>
      <c r="I24" s="110">
        <f t="shared" si="5"/>
        <v>3447.9470000000001</v>
      </c>
      <c r="J24" s="110">
        <f t="shared" si="5"/>
        <v>12.85</v>
      </c>
      <c r="K24" s="110">
        <f>'oct 18'!K24+'nov 18'!J24</f>
        <v>137.45999999999998</v>
      </c>
      <c r="L24" s="110">
        <f t="shared" si="5"/>
        <v>0</v>
      </c>
      <c r="M24" s="110">
        <f>'oct 18'!M24+'nov 18'!L24</f>
        <v>0</v>
      </c>
      <c r="N24" s="110">
        <f>'oct 18'!N24+'nov 18'!J24-'nov 18'!L24</f>
        <v>4498.6230000000005</v>
      </c>
      <c r="O24" s="110">
        <f t="shared" si="5"/>
        <v>14.030000000000001</v>
      </c>
      <c r="P24" s="110">
        <f t="shared" si="5"/>
        <v>141.20799999999997</v>
      </c>
      <c r="Q24" s="110">
        <f t="shared" si="5"/>
        <v>0.23500000000000001</v>
      </c>
      <c r="R24" s="110">
        <f>'oct 18'!R24+'nov 18'!Q24</f>
        <v>8.2270000000000003</v>
      </c>
      <c r="S24" s="110">
        <f t="shared" si="5"/>
        <v>0</v>
      </c>
      <c r="T24" s="110">
        <f>'oct 18'!T24+'nov 18'!S24</f>
        <v>0</v>
      </c>
      <c r="U24" s="110">
        <f>'oct 18'!U24+'nov 18'!Q24-'nov 18'!S24</f>
        <v>625.21699999999998</v>
      </c>
      <c r="V24" s="110">
        <f t="shared" si="0"/>
        <v>10956.271000000001</v>
      </c>
      <c r="W24" s="148"/>
    </row>
    <row r="25" spans="1:23" ht="25.5" customHeight="1" x14ac:dyDescent="0.3">
      <c r="F25" s="4"/>
      <c r="G25" s="46">
        <f>'[1]oct 2017'!J53+'[1]nov 17'!J51</f>
        <v>98581.184299999994</v>
      </c>
      <c r="J25" s="51"/>
      <c r="K25" s="144"/>
      <c r="L25" s="51"/>
      <c r="N25" s="53">
        <f>'[1]sep 17'!J53+'[1]oct 2017'!J51</f>
        <v>97903.751300000004</v>
      </c>
    </row>
    <row r="26" spans="1:23" ht="24" customHeight="1" x14ac:dyDescent="0.3">
      <c r="J26" s="200" t="s">
        <v>61</v>
      </c>
      <c r="K26" s="200"/>
      <c r="L26" s="200"/>
    </row>
    <row r="27" spans="1:23" ht="19.5" x14ac:dyDescent="0.3">
      <c r="G27" s="41"/>
      <c r="J27" s="200" t="s">
        <v>62</v>
      </c>
      <c r="K27" s="200"/>
      <c r="L27" s="200"/>
    </row>
    <row r="31" spans="1:23" x14ac:dyDescent="0.3">
      <c r="H31" s="54"/>
      <c r="I31" s="55"/>
      <c r="J31" s="54"/>
    </row>
    <row r="32" spans="1:23" x14ac:dyDescent="0.3">
      <c r="H32" s="54"/>
      <c r="I32" s="55"/>
      <c r="J32" s="54"/>
    </row>
    <row r="33" spans="8:22" x14ac:dyDescent="0.3">
      <c r="H33" s="46">
        <f>'[1]nov 17'!J53+'[1]dec 17'!J51</f>
        <v>98988.2883</v>
      </c>
      <c r="I33" s="55"/>
      <c r="J33" s="54"/>
    </row>
    <row r="34" spans="8:22" x14ac:dyDescent="0.3">
      <c r="H34" s="54"/>
      <c r="I34" s="55"/>
      <c r="J34" s="54"/>
    </row>
    <row r="35" spans="8:22" x14ac:dyDescent="0.3">
      <c r="H35" s="54"/>
      <c r="I35" s="55"/>
      <c r="J35" s="54"/>
    </row>
    <row r="36" spans="8:22" x14ac:dyDescent="0.3">
      <c r="I36" s="52">
        <f>261.37+72.57</f>
        <v>333.94</v>
      </c>
      <c r="Q36" s="3"/>
      <c r="R36" s="3"/>
      <c r="S36" s="3"/>
      <c r="T36" s="4"/>
      <c r="U36" s="3"/>
      <c r="V36" s="3"/>
    </row>
    <row r="37" spans="8:22" x14ac:dyDescent="0.3">
      <c r="I37" s="52">
        <f>78.17+53.54</f>
        <v>131.71</v>
      </c>
      <c r="Q37" s="3"/>
      <c r="R37" s="3"/>
      <c r="S37" s="3"/>
      <c r="T37" s="4"/>
      <c r="U37" s="3"/>
      <c r="V37" s="3"/>
    </row>
  </sheetData>
  <mergeCells count="21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I5:I6"/>
    <mergeCell ref="J5:K5"/>
    <mergeCell ref="L5:M5"/>
    <mergeCell ref="N5:N6"/>
    <mergeCell ref="P5:P6"/>
    <mergeCell ref="J26:L26"/>
    <mergeCell ref="J27:L27"/>
    <mergeCell ref="S5:T5"/>
    <mergeCell ref="U5:U6"/>
    <mergeCell ref="V5:V6"/>
    <mergeCell ref="Q5:R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7" fitToHeight="0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view="pageBreakPreview" zoomScale="80" zoomScaleNormal="100" zoomScaleSheetLayoutView="80" workbookViewId="0">
      <pane ySplit="6" topLeftCell="A28" activePane="bottomLeft" state="frozen"/>
      <selection pane="bottomLeft" sqref="A1:XFD1048576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55"/>
      <c r="P4" s="193" t="s">
        <v>5</v>
      </c>
      <c r="Q4" s="194"/>
      <c r="R4" s="194"/>
      <c r="S4" s="194"/>
      <c r="T4" s="194"/>
      <c r="U4" s="194"/>
      <c r="V4" s="156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54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155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54" t="s">
        <v>11</v>
      </c>
      <c r="E6" s="154" t="s">
        <v>12</v>
      </c>
      <c r="F6" s="154" t="s">
        <v>11</v>
      </c>
      <c r="G6" s="154" t="s">
        <v>12</v>
      </c>
      <c r="H6" s="154"/>
      <c r="I6" s="195"/>
      <c r="J6" s="154" t="s">
        <v>11</v>
      </c>
      <c r="K6" s="154" t="s">
        <v>12</v>
      </c>
      <c r="L6" s="154" t="s">
        <v>11</v>
      </c>
      <c r="M6" s="154" t="s">
        <v>12</v>
      </c>
      <c r="N6" s="191"/>
      <c r="O6" s="155"/>
      <c r="P6" s="195"/>
      <c r="Q6" s="154" t="s">
        <v>11</v>
      </c>
      <c r="R6" s="154" t="s">
        <v>12</v>
      </c>
      <c r="S6" s="154" t="s">
        <v>11</v>
      </c>
      <c r="T6" s="154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'[2]nov 18'!E7+'dec 18'!D7</f>
        <v>0.64999999999999991</v>
      </c>
      <c r="F7" s="8">
        <v>0</v>
      </c>
      <c r="G7" s="8">
        <f>'[2]nov 18'!G7+'dec 18'!F7</f>
        <v>0</v>
      </c>
      <c r="H7" s="8">
        <f>'[2]nov 18'!H7+'dec 18'!D7-'dec 18'!F7</f>
        <v>458.80999999999989</v>
      </c>
      <c r="I7" s="8">
        <v>374.98699999999997</v>
      </c>
      <c r="J7" s="8">
        <v>1.57</v>
      </c>
      <c r="K7" s="8">
        <f>'[2]nov 18'!K7+'dec 18'!J7</f>
        <v>14.26</v>
      </c>
      <c r="L7" s="8">
        <v>0</v>
      </c>
      <c r="M7" s="8">
        <f>'[2]nov 18'!M7+'dec 18'!L7</f>
        <v>0</v>
      </c>
      <c r="N7" s="8">
        <f>'[2]nov 18'!N7+'dec 18'!J7-'dec 18'!L7</f>
        <v>523.24500000000012</v>
      </c>
      <c r="O7" s="9">
        <f>D7+J7</f>
        <v>1.57</v>
      </c>
      <c r="P7" s="10">
        <v>1.2</v>
      </c>
      <c r="Q7" s="10">
        <v>0.32</v>
      </c>
      <c r="R7" s="8">
        <f>'[2]nov 18'!R7+'dec 18'!Q7</f>
        <v>1.4400000000000002</v>
      </c>
      <c r="S7" s="10">
        <v>0</v>
      </c>
      <c r="T7" s="8">
        <f>'[2]nov 18'!T7+'dec 18'!S7</f>
        <v>0</v>
      </c>
      <c r="U7" s="8">
        <f>'[2]nov 18'!U7+'dec 18'!Q7-'dec 18'!S7</f>
        <v>70.050000000000011</v>
      </c>
      <c r="V7" s="8">
        <f>H7+N7+U7</f>
        <v>1052.105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'[2]nov 18'!E8+'dec 18'!D8</f>
        <v>0</v>
      </c>
      <c r="F8" s="8">
        <v>0</v>
      </c>
      <c r="G8" s="8">
        <f>'[2]nov 18'!G8+'dec 18'!F8</f>
        <v>0</v>
      </c>
      <c r="H8" s="8">
        <f>'[2]nov 18'!H8+'dec 18'!D8-'dec 18'!F8</f>
        <v>0</v>
      </c>
      <c r="I8" s="8"/>
      <c r="J8" s="8">
        <v>3.8</v>
      </c>
      <c r="K8" s="8">
        <f>'[2]nov 18'!K8+'dec 18'!J8</f>
        <v>28.69</v>
      </c>
      <c r="L8" s="8">
        <v>0</v>
      </c>
      <c r="M8" s="8">
        <f>'[2]nov 18'!M8+'dec 18'!L8</f>
        <v>0</v>
      </c>
      <c r="N8" s="8">
        <f>'[2]nov 18'!N8+'dec 18'!J8-'dec 18'!L8</f>
        <v>29.01</v>
      </c>
      <c r="O8" s="9"/>
      <c r="P8" s="10"/>
      <c r="Q8" s="10">
        <v>0.05</v>
      </c>
      <c r="R8" s="8">
        <f>'[2]nov 18'!R8+'dec 18'!Q8</f>
        <v>0.15000000000000002</v>
      </c>
      <c r="S8" s="10">
        <v>0</v>
      </c>
      <c r="T8" s="8">
        <f>'[2]nov 18'!T8+'dec 18'!S8</f>
        <v>0</v>
      </c>
      <c r="U8" s="8">
        <f>'[2]nov 18'!U8+'dec 18'!Q8-'dec 18'!S8</f>
        <v>0.15000000000000002</v>
      </c>
      <c r="V8" s="8">
        <f t="shared" ref="V8:V52" si="0">H8+N8+U8</f>
        <v>29.16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'[2]nov 18'!E9+'dec 18'!D9</f>
        <v>0.05</v>
      </c>
      <c r="F9" s="8">
        <v>0</v>
      </c>
      <c r="G9" s="8">
        <f>'[2]nov 18'!G9+'dec 18'!F9</f>
        <v>0</v>
      </c>
      <c r="H9" s="8">
        <f>'[2]nov 18'!H9+'dec 18'!D9-'dec 18'!F9</f>
        <v>309.7600000000001</v>
      </c>
      <c r="I9" s="8">
        <v>377.63600000000002</v>
      </c>
      <c r="J9" s="8">
        <v>4.83</v>
      </c>
      <c r="K9" s="8">
        <f>'[2]nov 18'!K9+'dec 18'!J9</f>
        <v>18.740000000000002</v>
      </c>
      <c r="L9" s="8">
        <v>0</v>
      </c>
      <c r="M9" s="8">
        <f>'[2]nov 18'!M9+'dec 18'!L9</f>
        <v>0</v>
      </c>
      <c r="N9" s="8">
        <f>'[2]nov 18'!N9+'dec 18'!J9-'dec 18'!L9</f>
        <v>416.94000000000011</v>
      </c>
      <c r="O9" s="9">
        <f>D9+J9</f>
        <v>4.83</v>
      </c>
      <c r="P9" s="10">
        <v>10.44</v>
      </c>
      <c r="Q9" s="10">
        <v>7.0000000000000007E-2</v>
      </c>
      <c r="R9" s="8">
        <f>'[2]nov 18'!R9+'dec 18'!Q9</f>
        <v>1.1300000000000001</v>
      </c>
      <c r="S9" s="10">
        <v>0</v>
      </c>
      <c r="T9" s="8">
        <f>'[2]nov 18'!T9+'dec 18'!S9</f>
        <v>0</v>
      </c>
      <c r="U9" s="8">
        <f>'[2]nov 18'!U9+'dec 18'!Q9-'dec 18'!S9</f>
        <v>44.010000000000005</v>
      </c>
      <c r="V9" s="8">
        <f t="shared" si="0"/>
        <v>770.71000000000026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'[2]nov 18'!E10+'dec 18'!D10</f>
        <v>0.34</v>
      </c>
      <c r="F10" s="8">
        <v>0</v>
      </c>
      <c r="G10" s="8">
        <f>'[2]nov 18'!G10+'dec 18'!F10</f>
        <v>0</v>
      </c>
      <c r="H10" s="8">
        <f>'[2]nov 18'!H10+'dec 18'!D10-'dec 18'!F10</f>
        <v>7.36</v>
      </c>
      <c r="I10" s="8">
        <v>281.17800000000005</v>
      </c>
      <c r="J10" s="8">
        <v>6.45</v>
      </c>
      <c r="K10" s="8">
        <f>'[2]nov 18'!K10+'dec 18'!J10</f>
        <v>11.55</v>
      </c>
      <c r="L10" s="8">
        <v>0</v>
      </c>
      <c r="M10" s="8">
        <f>'[2]nov 18'!M10+'dec 18'!L10</f>
        <v>0</v>
      </c>
      <c r="N10" s="8">
        <f>'[2]nov 18'!N10+'dec 18'!J10-'dec 18'!L10</f>
        <v>335.77999999999986</v>
      </c>
      <c r="O10" s="9">
        <f>D10+J10</f>
        <v>6.45</v>
      </c>
      <c r="P10" s="10">
        <v>0</v>
      </c>
      <c r="Q10" s="10">
        <v>0</v>
      </c>
      <c r="R10" s="8">
        <f>'[2]nov 18'!R10+'dec 18'!Q10</f>
        <v>0.19</v>
      </c>
      <c r="S10" s="10">
        <v>0</v>
      </c>
      <c r="T10" s="8">
        <f>'[2]nov 18'!T10+'dec 18'!S10</f>
        <v>0</v>
      </c>
      <c r="U10" s="8">
        <f>'[2]nov 18'!U10+'dec 18'!Q10-'dec 18'!S10</f>
        <v>0.6</v>
      </c>
      <c r="V10" s="8">
        <f t="shared" si="0"/>
        <v>343.7399999999999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'[2]nov 18'!E11+'dec 18'!D11</f>
        <v>1.04</v>
      </c>
      <c r="F11" s="15">
        <f t="shared" ref="F11:S11" si="1">SUM(F7:F10)</f>
        <v>0</v>
      </c>
      <c r="G11" s="15">
        <f>'[2]nov 18'!G11+'dec 18'!F11</f>
        <v>0</v>
      </c>
      <c r="H11" s="15">
        <f>'[2]nov 18'!H11+'dec 18'!D11-'dec 18'!F11</f>
        <v>775.93</v>
      </c>
      <c r="I11" s="15">
        <f t="shared" si="1"/>
        <v>1033.8010000000002</v>
      </c>
      <c r="J11" s="15">
        <f t="shared" si="1"/>
        <v>16.649999999999999</v>
      </c>
      <c r="K11" s="15">
        <f>'[2]nov 18'!K11+'dec 18'!J11</f>
        <v>73.559999999999988</v>
      </c>
      <c r="L11" s="15">
        <f t="shared" si="1"/>
        <v>0</v>
      </c>
      <c r="M11" s="15">
        <f>'[2]nov 18'!M11+'dec 18'!L11</f>
        <v>0</v>
      </c>
      <c r="N11" s="15">
        <f>'[2]nov 18'!N11+'dec 18'!J11-'dec 18'!L11</f>
        <v>1304.9750000000001</v>
      </c>
      <c r="O11" s="15">
        <f t="shared" si="1"/>
        <v>12.850000000000001</v>
      </c>
      <c r="P11" s="15">
        <f t="shared" si="1"/>
        <v>11.639999999999999</v>
      </c>
      <c r="Q11" s="15">
        <f t="shared" si="1"/>
        <v>0.44</v>
      </c>
      <c r="R11" s="15">
        <f>'[2]nov 18'!R11+'dec 18'!Q11</f>
        <v>2.91</v>
      </c>
      <c r="S11" s="15">
        <f t="shared" si="1"/>
        <v>0</v>
      </c>
      <c r="T11" s="15">
        <f>'[2]nov 18'!T11+'dec 18'!S11</f>
        <v>0</v>
      </c>
      <c r="U11" s="15">
        <f>'[2]nov 18'!U11+'dec 18'!Q11-'dec 18'!S11</f>
        <v>114.81000000000003</v>
      </c>
      <c r="V11" s="15">
        <f t="shared" si="0"/>
        <v>2195.7150000000001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0.05</v>
      </c>
      <c r="E12" s="8">
        <f>'[2]nov 18'!E12+'dec 18'!D12</f>
        <v>2.2400000000000002</v>
      </c>
      <c r="F12" s="8">
        <v>0</v>
      </c>
      <c r="G12" s="8">
        <f>'[2]nov 18'!G12+'dec 18'!F12</f>
        <v>0</v>
      </c>
      <c r="H12" s="8">
        <f>'[2]nov 18'!H12+'dec 18'!D12-'dec 18'!F12</f>
        <v>567.2099999999997</v>
      </c>
      <c r="I12" s="8">
        <v>542.76800000000014</v>
      </c>
      <c r="J12" s="8">
        <v>0.17</v>
      </c>
      <c r="K12" s="8">
        <f>'[2]nov 18'!K12+'dec 18'!J12</f>
        <v>9.58</v>
      </c>
      <c r="L12" s="8">
        <v>0</v>
      </c>
      <c r="M12" s="8">
        <f>'[2]nov 18'!M12+'dec 18'!L12</f>
        <v>0</v>
      </c>
      <c r="N12" s="8">
        <f>'[2]nov 18'!N12+'dec 18'!J12-'dec 18'!L12</f>
        <v>672.12999999999977</v>
      </c>
      <c r="O12" s="9">
        <f>D12+J12</f>
        <v>0.22000000000000003</v>
      </c>
      <c r="P12" s="10">
        <v>4.57</v>
      </c>
      <c r="Q12" s="10">
        <v>0</v>
      </c>
      <c r="R12" s="8">
        <f>'[2]nov 18'!R12+'dec 18'!Q12</f>
        <v>1.38</v>
      </c>
      <c r="S12" s="10">
        <v>0</v>
      </c>
      <c r="T12" s="8">
        <f>'[2]nov 18'!T12+'dec 18'!S12</f>
        <v>0</v>
      </c>
      <c r="U12" s="8">
        <f>'[2]nov 18'!U12+'dec 18'!Q12-'dec 18'!S12</f>
        <v>38.860000000000007</v>
      </c>
      <c r="V12" s="8">
        <f t="shared" si="0"/>
        <v>1278.1999999999994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'[2]nov 18'!E13+'dec 18'!D13</f>
        <v>2.8299999999999996</v>
      </c>
      <c r="F13" s="8">
        <v>0</v>
      </c>
      <c r="G13" s="8">
        <f>'[2]nov 18'!G13+'dec 18'!F13</f>
        <v>0</v>
      </c>
      <c r="H13" s="8">
        <f>'[2]nov 18'!H13+'dec 18'!D13-'dec 18'!F13</f>
        <v>314.7600000000001</v>
      </c>
      <c r="I13" s="8">
        <v>370.01399999999995</v>
      </c>
      <c r="J13" s="8">
        <v>1.47</v>
      </c>
      <c r="K13" s="8">
        <f>'[2]nov 18'!K13+'dec 18'!J13</f>
        <v>10.120000000000001</v>
      </c>
      <c r="L13" s="8">
        <v>0</v>
      </c>
      <c r="M13" s="8">
        <f>'[2]nov 18'!M13+'dec 18'!L13</f>
        <v>0</v>
      </c>
      <c r="N13" s="8">
        <f>'[2]nov 18'!N13+'dec 18'!J13-'dec 18'!L13</f>
        <v>478.52000000000004</v>
      </c>
      <c r="O13" s="9">
        <f>D13+J13</f>
        <v>1.47</v>
      </c>
      <c r="P13" s="10">
        <v>4.4930000000000003</v>
      </c>
      <c r="Q13" s="10">
        <v>0</v>
      </c>
      <c r="R13" s="8">
        <f>'[2]nov 18'!R13+'dec 18'!Q13</f>
        <v>0.58000000000000007</v>
      </c>
      <c r="S13" s="10">
        <v>0</v>
      </c>
      <c r="T13" s="8">
        <f>'[2]nov 18'!T13+'dec 18'!S13</f>
        <v>0</v>
      </c>
      <c r="U13" s="8">
        <f>'[2]nov 18'!U13+'dec 18'!Q13-'dec 18'!S13</f>
        <v>21.169999999999998</v>
      </c>
      <c r="V13" s="8">
        <f t="shared" si="0"/>
        <v>814.45000000000016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>
        <f>'[2]nov 18'!E14+'dec 18'!D14</f>
        <v>4.95</v>
      </c>
      <c r="F14" s="8">
        <v>0</v>
      </c>
      <c r="G14" s="8">
        <f>'[2]nov 18'!G14+'dec 18'!F14</f>
        <v>0</v>
      </c>
      <c r="H14" s="8">
        <f>'[2]nov 18'!H14+'dec 18'!D14-'dec 18'!F14</f>
        <v>1507.9599999999994</v>
      </c>
      <c r="I14" s="8">
        <v>284.35599999999999</v>
      </c>
      <c r="J14" s="8">
        <v>0.83</v>
      </c>
      <c r="K14" s="8">
        <f>'[2]nov 18'!K14+'dec 18'!J14</f>
        <v>13.159999999999998</v>
      </c>
      <c r="L14" s="8">
        <v>0</v>
      </c>
      <c r="M14" s="8">
        <f>'[2]nov 18'!M14+'dec 18'!L14</f>
        <v>0</v>
      </c>
      <c r="N14" s="8">
        <f>'[2]nov 18'!N14+'dec 18'!J14-'dec 18'!L14</f>
        <v>475.41000000000008</v>
      </c>
      <c r="O14" s="9">
        <f>D14+J14</f>
        <v>0.83</v>
      </c>
      <c r="P14" s="10">
        <v>6.7349999999999994</v>
      </c>
      <c r="Q14" s="10">
        <v>0.93</v>
      </c>
      <c r="R14" s="8">
        <f>'[2]nov 18'!R14+'dec 18'!Q14</f>
        <v>1.69</v>
      </c>
      <c r="S14" s="10">
        <v>0</v>
      </c>
      <c r="T14" s="8">
        <f>'[2]nov 18'!T14+'dec 18'!S14</f>
        <v>0</v>
      </c>
      <c r="U14" s="8">
        <f>'[2]nov 18'!U14+'dec 18'!Q14-'dec 18'!S14</f>
        <v>57.759999999999991</v>
      </c>
      <c r="V14" s="8">
        <f t="shared" si="0"/>
        <v>2041.1299999999994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0.05</v>
      </c>
      <c r="E15" s="15">
        <f>'[2]nov 18'!E15+'dec 18'!D15</f>
        <v>10.02</v>
      </c>
      <c r="F15" s="15">
        <f t="shared" ref="F15:S15" si="2">F14+F13+F12</f>
        <v>0</v>
      </c>
      <c r="G15" s="15">
        <f>'[2]nov 18'!G15+'dec 18'!F15</f>
        <v>0</v>
      </c>
      <c r="H15" s="15">
        <f>'[2]nov 18'!H15+'dec 18'!D15-'dec 18'!F15</f>
        <v>2389.9299999999998</v>
      </c>
      <c r="I15" s="15">
        <f t="shared" si="2"/>
        <v>1197.1379999999999</v>
      </c>
      <c r="J15" s="15">
        <v>0</v>
      </c>
      <c r="K15" s="15">
        <f>'[2]nov 18'!K15+'dec 18'!J15</f>
        <v>30.389999999999997</v>
      </c>
      <c r="L15" s="15">
        <f t="shared" si="2"/>
        <v>0</v>
      </c>
      <c r="M15" s="15">
        <f>'[2]nov 18'!M15+'dec 18'!L15</f>
        <v>0</v>
      </c>
      <c r="N15" s="15">
        <f>'[2]nov 18'!N15+'dec 18'!J15-'dec 18'!L15</f>
        <v>1623.59</v>
      </c>
      <c r="O15" s="15">
        <f t="shared" si="2"/>
        <v>2.52</v>
      </c>
      <c r="P15" s="15">
        <f t="shared" si="2"/>
        <v>15.798</v>
      </c>
      <c r="Q15" s="15">
        <f t="shared" si="2"/>
        <v>0.93</v>
      </c>
      <c r="R15" s="15">
        <f>'[2]nov 18'!R15+'dec 18'!Q15</f>
        <v>3.65</v>
      </c>
      <c r="S15" s="15">
        <f t="shared" si="2"/>
        <v>0</v>
      </c>
      <c r="T15" s="15">
        <f>'[2]nov 18'!T15+'dec 18'!S15</f>
        <v>0</v>
      </c>
      <c r="U15" s="15">
        <f>'[2]nov 18'!U15+'dec 18'!Q15-'dec 18'!S15</f>
        <v>117.78999999999999</v>
      </c>
      <c r="V15" s="15">
        <f t="shared" si="0"/>
        <v>4131.3099999999995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1E-3</v>
      </c>
      <c r="E16" s="8">
        <f>'[2]nov 18'!E16+'dec 18'!D16</f>
        <v>6.9940000000000007</v>
      </c>
      <c r="F16" s="8">
        <v>0</v>
      </c>
      <c r="G16" s="8">
        <f>'[2]nov 18'!G16+'dec 18'!F16</f>
        <v>0</v>
      </c>
      <c r="H16" s="8">
        <f>'[2]nov 18'!H16+'dec 18'!D16-'dec 18'!F16</f>
        <v>968.71200000000033</v>
      </c>
      <c r="I16" s="8">
        <v>38.61</v>
      </c>
      <c r="J16" s="8">
        <v>0.26600000000000001</v>
      </c>
      <c r="K16" s="8">
        <f>'[2]nov 18'!K16+'dec 18'!J16</f>
        <v>2.9760000000000004</v>
      </c>
      <c r="L16" s="8">
        <v>0</v>
      </c>
      <c r="M16" s="8">
        <f>'[2]nov 18'!M16+'dec 18'!L16</f>
        <v>0</v>
      </c>
      <c r="N16" s="8">
        <f>'[2]nov 18'!N16+'dec 18'!J16-'dec 18'!L16</f>
        <v>76.96099999999997</v>
      </c>
      <c r="O16" s="9">
        <f>D16+J16</f>
        <v>0.26700000000000002</v>
      </c>
      <c r="P16" s="10">
        <v>93.77</v>
      </c>
      <c r="Q16" s="133">
        <v>0</v>
      </c>
      <c r="R16" s="8">
        <f>'[2]nov 18'!R16+'dec 18'!Q16</f>
        <v>1.052</v>
      </c>
      <c r="S16" s="10">
        <v>0</v>
      </c>
      <c r="T16" s="8">
        <f>'[2]nov 18'!T16+'dec 18'!S16</f>
        <v>0</v>
      </c>
      <c r="U16" s="8">
        <f>'[2]nov 18'!U16+'dec 18'!Q16-'dec 18'!S16</f>
        <v>245.88200000000001</v>
      </c>
      <c r="V16" s="8">
        <f t="shared" si="0"/>
        <v>1291.5550000000003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'[2]nov 18'!E17+'dec 18'!D17</f>
        <v>0</v>
      </c>
      <c r="F17" s="21">
        <v>0</v>
      </c>
      <c r="G17" s="8">
        <f>'[2]nov 18'!G17+'dec 18'!F17</f>
        <v>0</v>
      </c>
      <c r="H17" s="8">
        <f>'[2]nov 18'!H17+'dec 18'!D17-'dec 18'!F17</f>
        <v>182.22</v>
      </c>
      <c r="I17" s="21">
        <v>265.88</v>
      </c>
      <c r="J17" s="21">
        <v>2.0550000000000002</v>
      </c>
      <c r="K17" s="8">
        <f>'[2]nov 18'!K17+'dec 18'!J17</f>
        <v>7.7330000000000005</v>
      </c>
      <c r="L17" s="21">
        <v>0</v>
      </c>
      <c r="M17" s="8">
        <f>'[2]nov 18'!M17+'dec 18'!L17</f>
        <v>0</v>
      </c>
      <c r="N17" s="8">
        <f>'[2]nov 18'!N17+'dec 18'!J17-'dec 18'!L17</f>
        <v>314.596</v>
      </c>
      <c r="O17" s="22">
        <f>D17+J17</f>
        <v>2.0550000000000002</v>
      </c>
      <c r="P17" s="23">
        <v>6.11</v>
      </c>
      <c r="Q17" s="23">
        <v>0</v>
      </c>
      <c r="R17" s="8">
        <f>'[2]nov 18'!R17+'dec 18'!Q17</f>
        <v>0</v>
      </c>
      <c r="S17" s="23">
        <v>0</v>
      </c>
      <c r="T17" s="8">
        <f>'[2]nov 18'!T17+'dec 18'!S17</f>
        <v>0</v>
      </c>
      <c r="U17" s="8">
        <f>'[2]nov 18'!U17+'dec 18'!Q17-'dec 18'!S17</f>
        <v>45.21</v>
      </c>
      <c r="V17" s="8">
        <f t="shared" si="0"/>
        <v>542.02600000000007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1.9</v>
      </c>
      <c r="E18" s="8">
        <f>'[2]nov 18'!E18+'dec 18'!D18</f>
        <v>2.2799999999999998</v>
      </c>
      <c r="F18" s="8">
        <v>0</v>
      </c>
      <c r="G18" s="8">
        <f>'[2]nov 18'!G18+'dec 18'!F18</f>
        <v>0</v>
      </c>
      <c r="H18" s="8">
        <f>'[2]nov 18'!H18+'dec 18'!D18-'dec 18'!F18</f>
        <v>200.34000000000006</v>
      </c>
      <c r="I18" s="8">
        <v>305.74</v>
      </c>
      <c r="J18" s="8">
        <v>1.538</v>
      </c>
      <c r="K18" s="8">
        <f>'[2]nov 18'!K18+'dec 18'!J18</f>
        <v>8.7899999999999991</v>
      </c>
      <c r="L18" s="8">
        <v>0</v>
      </c>
      <c r="M18" s="8">
        <f>'[2]nov 18'!M18+'dec 18'!L18</f>
        <v>0</v>
      </c>
      <c r="N18" s="8">
        <f>'[2]nov 18'!N18+'dec 18'!J18-'dec 18'!L18</f>
        <v>311.31699999999989</v>
      </c>
      <c r="O18" s="9">
        <f>D18+J18</f>
        <v>3.4379999999999997</v>
      </c>
      <c r="P18" s="10">
        <v>1.92</v>
      </c>
      <c r="Q18" s="10">
        <v>0</v>
      </c>
      <c r="R18" s="8">
        <f>'[2]nov 18'!R18+'dec 18'!Q18</f>
        <v>0.315</v>
      </c>
      <c r="S18" s="10">
        <v>0</v>
      </c>
      <c r="T18" s="8">
        <f>'[2]nov 18'!T18+'dec 18'!S18</f>
        <v>0</v>
      </c>
      <c r="U18" s="8">
        <f>'[2]nov 18'!U18+'dec 18'!Q18-'dec 18'!S18</f>
        <v>8.0549999999999979</v>
      </c>
      <c r="V18" s="8">
        <f t="shared" si="0"/>
        <v>519.71199999999988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1.9009999999999998</v>
      </c>
      <c r="E19" s="15">
        <f>'[2]nov 18'!E19+'dec 18'!D19</f>
        <v>9.2739999999999991</v>
      </c>
      <c r="F19" s="15">
        <f t="shared" ref="F19:S19" si="3">F16+F17+F18</f>
        <v>0</v>
      </c>
      <c r="G19" s="15">
        <f>'[2]nov 18'!G19+'dec 18'!F19</f>
        <v>0</v>
      </c>
      <c r="H19" s="15">
        <f>'[2]nov 18'!H19+'dec 18'!D19-'dec 18'!F19</f>
        <v>1351.2720000000004</v>
      </c>
      <c r="I19" s="15">
        <f t="shared" si="3"/>
        <v>610.23</v>
      </c>
      <c r="J19" s="15">
        <f t="shared" si="3"/>
        <v>3.859</v>
      </c>
      <c r="K19" s="15">
        <f>'[2]nov 18'!K19+'dec 18'!J19</f>
        <v>19.499000000000002</v>
      </c>
      <c r="L19" s="15">
        <f t="shared" si="3"/>
        <v>0</v>
      </c>
      <c r="M19" s="15">
        <f>'[2]nov 18'!M19+'dec 18'!L19</f>
        <v>0</v>
      </c>
      <c r="N19" s="15">
        <f>'[2]nov 18'!N19+'dec 18'!J19-'dec 18'!L19</f>
        <v>702.87400000000002</v>
      </c>
      <c r="O19" s="15">
        <f t="shared" si="3"/>
        <v>5.76</v>
      </c>
      <c r="P19" s="15">
        <f t="shared" si="3"/>
        <v>101.8</v>
      </c>
      <c r="Q19" s="15">
        <f t="shared" si="3"/>
        <v>0</v>
      </c>
      <c r="R19" s="15">
        <f>'[2]nov 18'!R19+'dec 18'!Q19</f>
        <v>1.367</v>
      </c>
      <c r="S19" s="15">
        <f t="shared" si="3"/>
        <v>0</v>
      </c>
      <c r="T19" s="15">
        <f>'[2]nov 18'!T19+'dec 18'!S19</f>
        <v>0</v>
      </c>
      <c r="U19" s="15">
        <f>'[2]nov 18'!U19+'dec 18'!Q19-'dec 18'!S19</f>
        <v>299.14699999999999</v>
      </c>
      <c r="V19" s="15">
        <f t="shared" si="0"/>
        <v>2353.2930000000006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0.51</v>
      </c>
      <c r="E20" s="8">
        <f>'[2]nov 18'!E20+'dec 18'!D20</f>
        <v>2.7</v>
      </c>
      <c r="F20" s="8">
        <v>0</v>
      </c>
      <c r="G20" s="8">
        <f>'[2]nov 18'!G20+'dec 18'!F20</f>
        <v>0</v>
      </c>
      <c r="H20" s="8">
        <f>'[2]nov 18'!H20+'dec 18'!D20-'dec 18'!F20</f>
        <v>746.88999999999965</v>
      </c>
      <c r="I20" s="8">
        <v>115.875</v>
      </c>
      <c r="J20" s="8">
        <v>1</v>
      </c>
      <c r="K20" s="8">
        <f>'[2]nov 18'!K20+'dec 18'!J20</f>
        <v>17.14</v>
      </c>
      <c r="L20" s="8">
        <v>0</v>
      </c>
      <c r="M20" s="8">
        <f>'[2]nov 18'!M20+'dec 18'!L20</f>
        <v>0</v>
      </c>
      <c r="N20" s="8">
        <f>'[2]nov 18'!N20+'dec 18'!J20-'dec 18'!L20</f>
        <v>348.91999999999996</v>
      </c>
      <c r="O20" s="9">
        <f>D20+J20</f>
        <v>1.51</v>
      </c>
      <c r="P20" s="10">
        <v>0.62</v>
      </c>
      <c r="Q20" s="10">
        <v>0</v>
      </c>
      <c r="R20" s="8">
        <f>'[2]nov 18'!R20+'dec 18'!Q20</f>
        <v>1.3199999999999998</v>
      </c>
      <c r="S20" s="10">
        <v>0</v>
      </c>
      <c r="T20" s="8">
        <f>'[2]nov 18'!T20+'dec 18'!S20</f>
        <v>0</v>
      </c>
      <c r="U20" s="8">
        <f>'[2]nov 18'!U20+'dec 18'!Q20-'dec 18'!S20</f>
        <v>40.82</v>
      </c>
      <c r="V20" s="8">
        <f t="shared" si="0"/>
        <v>1136.6299999999994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>
        <f>'[2]nov 18'!E21+'dec 18'!D21</f>
        <v>2.16</v>
      </c>
      <c r="F21" s="8">
        <v>0</v>
      </c>
      <c r="G21" s="8">
        <f>'[2]nov 18'!G21+'dec 18'!F21</f>
        <v>0</v>
      </c>
      <c r="H21" s="8">
        <f>'[2]nov 18'!H21+'dec 18'!D21-'dec 18'!F21</f>
        <v>120.40999999999998</v>
      </c>
      <c r="I21" s="8">
        <v>308.03899999999999</v>
      </c>
      <c r="J21" s="8">
        <v>0.69</v>
      </c>
      <c r="K21" s="8">
        <f>'[2]nov 18'!K21+'dec 18'!J21</f>
        <v>10.059999999999999</v>
      </c>
      <c r="L21" s="8">
        <v>0</v>
      </c>
      <c r="M21" s="8">
        <f>'[2]nov 18'!M21+'dec 18'!L21</f>
        <v>0</v>
      </c>
      <c r="N21" s="8">
        <f>'[2]nov 18'!N21+'dec 18'!J21-'dec 18'!L21</f>
        <v>377.68300000000005</v>
      </c>
      <c r="O21" s="9">
        <f>D21+J21</f>
        <v>0.69</v>
      </c>
      <c r="P21" s="10">
        <v>5.48</v>
      </c>
      <c r="Q21" s="10">
        <v>0</v>
      </c>
      <c r="R21" s="8">
        <f>'[2]nov 18'!R21+'dec 18'!Q21</f>
        <v>0.02</v>
      </c>
      <c r="S21" s="10">
        <v>0</v>
      </c>
      <c r="T21" s="8">
        <f>'[2]nov 18'!T21+'dec 18'!S21</f>
        <v>0</v>
      </c>
      <c r="U21" s="8">
        <f>'[2]nov 18'!U21+'dec 18'!Q21-'dec 18'!S21</f>
        <v>39.300000000000011</v>
      </c>
      <c r="V21" s="8">
        <f t="shared" si="0"/>
        <v>537.39300000000003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>
        <f>'[2]nov 18'!E22+'dec 18'!D22</f>
        <v>0.55000000000000004</v>
      </c>
      <c r="F22" s="8">
        <v>0</v>
      </c>
      <c r="G22" s="8">
        <f>'[2]nov 18'!G22+'dec 18'!F22</f>
        <v>0</v>
      </c>
      <c r="H22" s="8">
        <f>'[2]nov 18'!H22+'dec 18'!D22-'dec 18'!F22</f>
        <v>450.45999999999992</v>
      </c>
      <c r="I22" s="8">
        <v>182.86399999999998</v>
      </c>
      <c r="J22" s="8">
        <v>0.22</v>
      </c>
      <c r="K22" s="8">
        <f>'[2]nov 18'!K22+'dec 18'!J22</f>
        <v>9.23</v>
      </c>
      <c r="L22" s="8">
        <v>0</v>
      </c>
      <c r="M22" s="8">
        <f>'[2]nov 18'!M22+'dec 18'!L22</f>
        <v>0</v>
      </c>
      <c r="N22" s="8">
        <f>'[2]nov 18'!N22+'dec 18'!J22-'dec 18'!L22</f>
        <v>163.00000000000003</v>
      </c>
      <c r="O22" s="9">
        <f>D22+J22</f>
        <v>0.22</v>
      </c>
      <c r="P22" s="10">
        <v>5.87</v>
      </c>
      <c r="Q22" s="10">
        <v>0</v>
      </c>
      <c r="R22" s="8">
        <f>'[2]nov 18'!R22+'dec 18'!Q22</f>
        <v>0.33</v>
      </c>
      <c r="S22" s="10">
        <v>0</v>
      </c>
      <c r="T22" s="8">
        <f>'[2]nov 18'!T22+'dec 18'!S22</f>
        <v>0</v>
      </c>
      <c r="U22" s="8">
        <f>'[2]nov 18'!U22+'dec 18'!Q22-'dec 18'!S22</f>
        <v>14.72</v>
      </c>
      <c r="V22" s="8">
        <f t="shared" si="0"/>
        <v>628.17999999999995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0.51</v>
      </c>
      <c r="E23" s="15">
        <f>'[2]nov 18'!E23+'dec 18'!D23</f>
        <v>5.41</v>
      </c>
      <c r="F23" s="15">
        <f t="shared" ref="F23:S23" si="4">SUM(F20:F22)</f>
        <v>0</v>
      </c>
      <c r="G23" s="15">
        <f>'[2]nov 18'!G23+'dec 18'!F23</f>
        <v>0</v>
      </c>
      <c r="H23" s="15">
        <f>'[2]nov 18'!H23+'dec 18'!D23-'dec 18'!F23</f>
        <v>1317.7599999999995</v>
      </c>
      <c r="I23" s="15">
        <f t="shared" si="4"/>
        <v>606.77800000000002</v>
      </c>
      <c r="J23" s="15">
        <f t="shared" si="4"/>
        <v>1.91</v>
      </c>
      <c r="K23" s="15">
        <f>'[2]nov 18'!K23+'dec 18'!J23</f>
        <v>36.43</v>
      </c>
      <c r="L23" s="15">
        <f t="shared" si="4"/>
        <v>0</v>
      </c>
      <c r="M23" s="15">
        <f>'[2]nov 18'!M23+'dec 18'!L23</f>
        <v>0</v>
      </c>
      <c r="N23" s="15">
        <f>'[2]nov 18'!N23+'dec 18'!J23-'dec 18'!L23</f>
        <v>889.60300000000007</v>
      </c>
      <c r="O23" s="15">
        <f t="shared" si="4"/>
        <v>2.4200000000000004</v>
      </c>
      <c r="P23" s="15">
        <f t="shared" si="4"/>
        <v>11.97</v>
      </c>
      <c r="Q23" s="15">
        <f t="shared" si="4"/>
        <v>0</v>
      </c>
      <c r="R23" s="15">
        <f>'[2]nov 18'!R23+'dec 18'!Q23</f>
        <v>1.67</v>
      </c>
      <c r="S23" s="15">
        <f t="shared" si="4"/>
        <v>0</v>
      </c>
      <c r="T23" s="15">
        <f>'[2]nov 18'!T23+'dec 18'!S23</f>
        <v>0</v>
      </c>
      <c r="U23" s="15">
        <f>'[2]nov 18'!U23+'dec 18'!Q23-'dec 18'!S23</f>
        <v>94.840000000000018</v>
      </c>
      <c r="V23" s="15">
        <f t="shared" si="0"/>
        <v>2302.2029999999995</v>
      </c>
      <c r="W23" s="17"/>
    </row>
    <row r="24" spans="1:23" s="149" customFormat="1" ht="19.5" customHeight="1" x14ac:dyDescent="0.25">
      <c r="A24" s="145"/>
      <c r="B24" s="146" t="s">
        <v>29</v>
      </c>
      <c r="C24" s="147">
        <v>2493.6233333333334</v>
      </c>
      <c r="D24" s="110">
        <f>D23+D19+D15+D11</f>
        <v>2.4609999999999994</v>
      </c>
      <c r="E24" s="110">
        <f>'[2]nov 18'!E24+'dec 18'!D24</f>
        <v>25.744</v>
      </c>
      <c r="F24" s="110">
        <f t="shared" ref="F24:S24" si="5">F23+F19+F15+F11</f>
        <v>0</v>
      </c>
      <c r="G24" s="110">
        <f>'[2]nov 18'!G24+'dec 18'!F24</f>
        <v>0</v>
      </c>
      <c r="H24" s="110">
        <f>'[2]nov 18'!H24+'dec 18'!D24-'dec 18'!F24</f>
        <v>5834.8919999999989</v>
      </c>
      <c r="I24" s="110">
        <f t="shared" si="5"/>
        <v>3447.9470000000001</v>
      </c>
      <c r="J24" s="110">
        <f t="shared" si="5"/>
        <v>22.418999999999997</v>
      </c>
      <c r="K24" s="110">
        <f>'[2]nov 18'!K24+'dec 18'!J24</f>
        <v>159.87899999999996</v>
      </c>
      <c r="L24" s="110">
        <f t="shared" si="5"/>
        <v>0</v>
      </c>
      <c r="M24" s="110">
        <f>'[2]nov 18'!M24+'dec 18'!L24</f>
        <v>0</v>
      </c>
      <c r="N24" s="110">
        <f>'[2]nov 18'!N24+'dec 18'!J24-'dec 18'!L24</f>
        <v>4521.0420000000004</v>
      </c>
      <c r="O24" s="110">
        <f t="shared" si="5"/>
        <v>23.55</v>
      </c>
      <c r="P24" s="110">
        <f t="shared" si="5"/>
        <v>141.20799999999997</v>
      </c>
      <c r="Q24" s="110">
        <f t="shared" si="5"/>
        <v>1.37</v>
      </c>
      <c r="R24" s="110">
        <f>'[2]nov 18'!R24+'dec 18'!Q24</f>
        <v>9.5970000000000013</v>
      </c>
      <c r="S24" s="110">
        <f t="shared" si="5"/>
        <v>0</v>
      </c>
      <c r="T24" s="110">
        <f>'[2]nov 18'!T24+'dec 18'!S24</f>
        <v>0</v>
      </c>
      <c r="U24" s="110">
        <f>'[2]nov 18'!U24+'dec 18'!Q24-'dec 18'!S24</f>
        <v>626.58699999999999</v>
      </c>
      <c r="V24" s="110">
        <f t="shared" si="0"/>
        <v>10982.520999999999</v>
      </c>
      <c r="W24" s="148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14.39</v>
      </c>
      <c r="E25" s="8">
        <f>'[2]nov 18'!E25+'dec 18'!D25</f>
        <v>173.72000000000003</v>
      </c>
      <c r="F25" s="8">
        <v>0</v>
      </c>
      <c r="G25" s="8">
        <f>'[2]nov 18'!G25+'dec 18'!F25</f>
        <v>0</v>
      </c>
      <c r="H25" s="8">
        <f>'[2]nov 18'!H25+'dec 18'!D25-'dec 18'!F25</f>
        <v>6714.4520000000011</v>
      </c>
      <c r="I25" s="8">
        <v>42.29</v>
      </c>
      <c r="J25" s="8">
        <v>0</v>
      </c>
      <c r="K25" s="8">
        <f>'[2]nov 18'!K25+'dec 18'!J25</f>
        <v>0</v>
      </c>
      <c r="L25" s="8">
        <v>0</v>
      </c>
      <c r="M25" s="8">
        <f>'[2]nov 18'!M25+'dec 18'!L25</f>
        <v>0</v>
      </c>
      <c r="N25" s="8">
        <f>'[2]nov 18'!N25+'dec 18'!J25-'dec 18'!L25</f>
        <v>58.64</v>
      </c>
      <c r="O25" s="9">
        <f>D25+J25</f>
        <v>14.39</v>
      </c>
      <c r="P25" s="10">
        <v>0</v>
      </c>
      <c r="Q25" s="10">
        <v>0</v>
      </c>
      <c r="R25" s="8">
        <f>'[2]nov 18'!R25+'dec 18'!Q25</f>
        <v>0</v>
      </c>
      <c r="S25" s="10">
        <v>0</v>
      </c>
      <c r="T25" s="8">
        <f>'[2]nov 18'!T25+'dec 18'!S25</f>
        <v>0</v>
      </c>
      <c r="U25" s="8">
        <f>'[2]nov 18'!U25+'dec 18'!Q25-'dec 18'!S25</f>
        <v>0</v>
      </c>
      <c r="V25" s="8">
        <f t="shared" si="0"/>
        <v>6773.0920000000015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22.87</v>
      </c>
      <c r="E26" s="8">
        <f>'[2]nov 18'!E26+'dec 18'!D26</f>
        <v>108.54</v>
      </c>
      <c r="F26" s="8">
        <v>0</v>
      </c>
      <c r="G26" s="8">
        <f>'[2]nov 18'!G26+'dec 18'!F26</f>
        <v>0</v>
      </c>
      <c r="H26" s="8">
        <f>'[2]nov 18'!H26+'dec 18'!D26-'dec 18'!F26</f>
        <v>4843.2800000000007</v>
      </c>
      <c r="I26" s="8">
        <v>47.46</v>
      </c>
      <c r="J26" s="8">
        <v>0.81</v>
      </c>
      <c r="K26" s="8">
        <f>'[2]nov 18'!K26+'dec 18'!J26</f>
        <v>14.580000000000002</v>
      </c>
      <c r="L26" s="8">
        <v>0</v>
      </c>
      <c r="M26" s="8">
        <f>'[2]nov 18'!M26+'dec 18'!L26</f>
        <v>0</v>
      </c>
      <c r="N26" s="8">
        <f>'[2]nov 18'!N26+'dec 18'!J26-'dec 18'!L26</f>
        <v>505.93799999999993</v>
      </c>
      <c r="O26" s="9">
        <f>D26+J26</f>
        <v>23.68</v>
      </c>
      <c r="P26" s="10">
        <v>0</v>
      </c>
      <c r="Q26" s="10">
        <v>0</v>
      </c>
      <c r="R26" s="8">
        <f>'[2]nov 18'!R26+'dec 18'!Q26</f>
        <v>0.78</v>
      </c>
      <c r="S26" s="10">
        <v>0</v>
      </c>
      <c r="T26" s="8">
        <f>'[2]nov 18'!T26+'dec 18'!S26</f>
        <v>0</v>
      </c>
      <c r="U26" s="8">
        <f>'[2]nov 18'!U26+'dec 18'!Q26-'dec 18'!S26</f>
        <v>2.37</v>
      </c>
      <c r="V26" s="8">
        <f t="shared" si="0"/>
        <v>5351.5880000000006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37.260000000000005</v>
      </c>
      <c r="E27" s="15">
        <f>'[2]nov 18'!E27+'dec 18'!D27</f>
        <v>282.26000000000005</v>
      </c>
      <c r="F27" s="15">
        <f t="shared" ref="F27:S27" si="6">F26+F25</f>
        <v>0</v>
      </c>
      <c r="G27" s="15">
        <f>'[2]nov 18'!G27+'dec 18'!F27</f>
        <v>0</v>
      </c>
      <c r="H27" s="15">
        <f>'[2]nov 18'!H27+'dec 18'!D27-'dec 18'!F27</f>
        <v>11557.732</v>
      </c>
      <c r="I27" s="15">
        <f t="shared" si="6"/>
        <v>89.75</v>
      </c>
      <c r="J27" s="15">
        <v>0</v>
      </c>
      <c r="K27" s="15">
        <f>'[2]nov 18'!K27+'dec 18'!J27</f>
        <v>13.290000000000001</v>
      </c>
      <c r="L27" s="15">
        <f t="shared" si="6"/>
        <v>0</v>
      </c>
      <c r="M27" s="15">
        <f>'[2]nov 18'!M27+'dec 18'!L27</f>
        <v>0</v>
      </c>
      <c r="N27" s="15">
        <f>'[2]nov 18'!N27+'dec 18'!J27-'dec 18'!L27</f>
        <v>563.28800000000012</v>
      </c>
      <c r="O27" s="15">
        <f t="shared" si="6"/>
        <v>38.07</v>
      </c>
      <c r="P27" s="15">
        <f t="shared" si="6"/>
        <v>0</v>
      </c>
      <c r="Q27" s="15">
        <f t="shared" si="6"/>
        <v>0</v>
      </c>
      <c r="R27" s="15">
        <f>'[2]nov 18'!R27+'dec 18'!Q27</f>
        <v>0.78</v>
      </c>
      <c r="S27" s="15">
        <f t="shared" si="6"/>
        <v>0</v>
      </c>
      <c r="T27" s="15">
        <f>'[2]nov 18'!T27+'dec 18'!S27</f>
        <v>0</v>
      </c>
      <c r="U27" s="15">
        <f>'[2]nov 18'!U27+'dec 18'!Q27-'dec 18'!S27</f>
        <v>2.37</v>
      </c>
      <c r="V27" s="15">
        <f t="shared" si="0"/>
        <v>12123.390000000001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19.829999999999998</v>
      </c>
      <c r="E28" s="8">
        <f>'[2]nov 18'!E28+'dec 18'!D28</f>
        <v>324.26</v>
      </c>
      <c r="F28" s="8">
        <v>0</v>
      </c>
      <c r="G28" s="8">
        <f>'[2]nov 18'!G28+'dec 18'!F28</f>
        <v>0</v>
      </c>
      <c r="H28" s="8">
        <f>'[2]nov 18'!H28+'dec 18'!D28-'dec 18'!F28</f>
        <v>3463.1379999999999</v>
      </c>
      <c r="I28" s="8">
        <v>74.63</v>
      </c>
      <c r="J28" s="8">
        <v>0.15</v>
      </c>
      <c r="K28" s="8">
        <f>'[2]nov 18'!K28+'dec 18'!J28</f>
        <v>0.15</v>
      </c>
      <c r="L28" s="8">
        <v>0</v>
      </c>
      <c r="M28" s="8">
        <f>'[2]nov 18'!M28+'dec 18'!L28</f>
        <v>0</v>
      </c>
      <c r="N28" s="8">
        <f>'[2]nov 18'!N28+'dec 18'!J28-'dec 18'!L28</f>
        <v>51.940000000000005</v>
      </c>
      <c r="O28" s="9">
        <f>D28+J28</f>
        <v>19.979999999999997</v>
      </c>
      <c r="P28" s="10">
        <v>0</v>
      </c>
      <c r="Q28" s="10">
        <v>0</v>
      </c>
      <c r="R28" s="8">
        <f>'[2]nov 18'!R28+'dec 18'!Q28</f>
        <v>43.7</v>
      </c>
      <c r="S28" s="10">
        <v>0</v>
      </c>
      <c r="T28" s="8">
        <f>'[2]nov 18'!T28+'dec 18'!S28</f>
        <v>0</v>
      </c>
      <c r="U28" s="8">
        <f>'[2]nov 18'!U28+'dec 18'!Q28-'dec 18'!S28</f>
        <v>56.250000000000007</v>
      </c>
      <c r="V28" s="8">
        <f t="shared" si="0"/>
        <v>3571.328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7.65</v>
      </c>
      <c r="E29" s="8">
        <f>'[2]nov 18'!E29+'dec 18'!D29</f>
        <v>143.245</v>
      </c>
      <c r="F29" s="8">
        <v>0</v>
      </c>
      <c r="G29" s="8">
        <f>'[2]nov 18'!G29+'dec 18'!F29</f>
        <v>0</v>
      </c>
      <c r="H29" s="8">
        <f>'[2]nov 18'!H29+'dec 18'!D29-'dec 18'!F29</f>
        <v>143.245</v>
      </c>
      <c r="I29" s="8"/>
      <c r="J29" s="8">
        <v>1.6</v>
      </c>
      <c r="K29" s="8">
        <f>'[2]nov 18'!K29+'dec 18'!J29</f>
        <v>6.3000000000000007</v>
      </c>
      <c r="L29" s="8">
        <v>0</v>
      </c>
      <c r="M29" s="8">
        <f>'[2]nov 18'!M29+'dec 18'!L29</f>
        <v>0</v>
      </c>
      <c r="N29" s="8">
        <f>'[2]nov 18'!N29+'dec 18'!J29-'dec 18'!L29</f>
        <v>6.3000000000000007</v>
      </c>
      <c r="O29" s="9"/>
      <c r="P29" s="10"/>
      <c r="Q29" s="10">
        <v>0</v>
      </c>
      <c r="R29" s="8">
        <f>'[2]nov 18'!R29+'dec 18'!Q29</f>
        <v>0</v>
      </c>
      <c r="S29" s="10">
        <v>0</v>
      </c>
      <c r="T29" s="8">
        <f>'[2]nov 18'!T29+'dec 18'!S29</f>
        <v>0</v>
      </c>
      <c r="U29" s="8">
        <f>'[2]nov 18'!U29+'dec 18'!Q29-'dec 18'!S29</f>
        <v>0</v>
      </c>
      <c r="V29" s="8">
        <f t="shared" si="0"/>
        <v>149.54500000000002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14.16</v>
      </c>
      <c r="E30" s="8">
        <f>'[2]nov 18'!E30+'dec 18'!D30</f>
        <v>201.99899999999997</v>
      </c>
      <c r="F30" s="8">
        <v>0</v>
      </c>
      <c r="G30" s="8">
        <f>'[2]nov 18'!G30+'dec 18'!F30</f>
        <v>0</v>
      </c>
      <c r="H30" s="8">
        <f>'[2]nov 18'!H30+'dec 18'!D30-'dec 18'!F30</f>
        <v>3789.991</v>
      </c>
      <c r="I30" s="8"/>
      <c r="J30" s="8">
        <v>0</v>
      </c>
      <c r="K30" s="8">
        <f>'[2]nov 18'!K30+'dec 18'!J30</f>
        <v>0</v>
      </c>
      <c r="L30" s="8">
        <v>0</v>
      </c>
      <c r="M30" s="8">
        <f>'[2]nov 18'!M30+'dec 18'!L30</f>
        <v>0</v>
      </c>
      <c r="N30" s="8">
        <f>'[2]nov 18'!N30+'dec 18'!J30-'dec 18'!L30</f>
        <v>41.210000000000008</v>
      </c>
      <c r="O30" s="9"/>
      <c r="P30" s="10"/>
      <c r="Q30" s="10">
        <v>0</v>
      </c>
      <c r="R30" s="8">
        <f>'[2]nov 18'!R30+'dec 18'!Q30</f>
        <v>3</v>
      </c>
      <c r="S30" s="10">
        <v>0</v>
      </c>
      <c r="T30" s="8">
        <f>'[2]nov 18'!T30+'dec 18'!S30</f>
        <v>0</v>
      </c>
      <c r="U30" s="8">
        <f>'[2]nov 18'!U30+'dec 18'!Q30-'dec 18'!S30</f>
        <v>72.55</v>
      </c>
      <c r="V30" s="8">
        <f t="shared" si="0"/>
        <v>3903.7510000000002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7.9450000000000003</v>
      </c>
      <c r="E31" s="8">
        <f>'[2]nov 18'!E31+'dec 18'!D31</f>
        <v>67.420999999999992</v>
      </c>
      <c r="F31" s="8">
        <v>0</v>
      </c>
      <c r="G31" s="8">
        <f>'[2]nov 18'!G31+'dec 18'!F31</f>
        <v>0</v>
      </c>
      <c r="H31" s="8">
        <f>'[2]nov 18'!H31+'dec 18'!D31-'dec 18'!F31</f>
        <v>2348.3022999999998</v>
      </c>
      <c r="I31" s="8">
        <v>109.83</v>
      </c>
      <c r="J31" s="8">
        <v>0.16600000000000001</v>
      </c>
      <c r="K31" s="8">
        <f>'[2]nov 18'!K31+'dec 18'!J31</f>
        <v>2.556</v>
      </c>
      <c r="L31" s="8">
        <v>0</v>
      </c>
      <c r="M31" s="8">
        <f>'[2]nov 18'!M31+'dec 18'!L31</f>
        <v>0</v>
      </c>
      <c r="N31" s="8">
        <f>'[2]nov 18'!N31+'dec 18'!J31-'dec 18'!L31</f>
        <v>143.43399999999997</v>
      </c>
      <c r="O31" s="9">
        <f>D31+J31</f>
        <v>8.1110000000000007</v>
      </c>
      <c r="P31" s="10">
        <v>0</v>
      </c>
      <c r="Q31" s="10">
        <v>0</v>
      </c>
      <c r="R31" s="8">
        <f>'[2]nov 18'!R31+'dec 18'!Q31</f>
        <v>0.18</v>
      </c>
      <c r="S31" s="10">
        <v>0</v>
      </c>
      <c r="T31" s="8">
        <f>'[2]nov 18'!T31+'dec 18'!S31</f>
        <v>0</v>
      </c>
      <c r="U31" s="8">
        <f>'[2]nov 18'!U31+'dec 18'!Q31-'dec 18'!S31</f>
        <v>18.059999999999999</v>
      </c>
      <c r="V31" s="8">
        <f t="shared" si="0"/>
        <v>2509.7962999999995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49.585000000000001</v>
      </c>
      <c r="E32" s="15">
        <f>'[2]nov 18'!E32+'dec 18'!D32</f>
        <v>736.92500000000007</v>
      </c>
      <c r="F32" s="15">
        <f t="shared" ref="F32:S32" si="7">F31+F30+F29+F28</f>
        <v>0</v>
      </c>
      <c r="G32" s="15">
        <f>'[2]nov 18'!G32+'dec 18'!F32</f>
        <v>0</v>
      </c>
      <c r="H32" s="15">
        <f>'[2]nov 18'!H32+'dec 18'!D32-'dec 18'!F32</f>
        <v>9744.6762999999974</v>
      </c>
      <c r="I32" s="15">
        <f t="shared" si="7"/>
        <v>184.45999999999998</v>
      </c>
      <c r="J32" s="15">
        <f t="shared" si="7"/>
        <v>1.9159999999999999</v>
      </c>
      <c r="K32" s="15">
        <f>'[2]nov 18'!K32+'dec 18'!J32</f>
        <v>9.0060000000000002</v>
      </c>
      <c r="L32" s="15">
        <f t="shared" si="7"/>
        <v>0</v>
      </c>
      <c r="M32" s="15">
        <f>'[2]nov 18'!M32+'dec 18'!L32</f>
        <v>0</v>
      </c>
      <c r="N32" s="15">
        <f>'[2]nov 18'!N32+'dec 18'!J32-'dec 18'!L32</f>
        <v>242.88400000000001</v>
      </c>
      <c r="O32" s="15">
        <f t="shared" si="7"/>
        <v>28.090999999999998</v>
      </c>
      <c r="P32" s="15">
        <f t="shared" si="7"/>
        <v>0</v>
      </c>
      <c r="Q32" s="15">
        <f t="shared" si="7"/>
        <v>0</v>
      </c>
      <c r="R32" s="15">
        <f>'[2]nov 18'!R32+'dec 18'!Q32</f>
        <v>46.88000000000001</v>
      </c>
      <c r="S32" s="15">
        <f t="shared" si="7"/>
        <v>0</v>
      </c>
      <c r="T32" s="15">
        <f>'[2]nov 18'!T32+'dec 18'!S32</f>
        <v>0</v>
      </c>
      <c r="U32" s="15">
        <f>'[2]nov 18'!U32+'dec 18'!Q32-'dec 18'!S32</f>
        <v>146.85999999999999</v>
      </c>
      <c r="V32" s="15">
        <f t="shared" si="0"/>
        <v>10134.420299999998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9.58</v>
      </c>
      <c r="E33" s="8">
        <f>'[2]nov 18'!E33+'dec 18'!D33</f>
        <v>70.48</v>
      </c>
      <c r="F33" s="8">
        <v>0</v>
      </c>
      <c r="G33" s="8">
        <f>'[2]nov 18'!G33+'dec 18'!F33</f>
        <v>0</v>
      </c>
      <c r="H33" s="8">
        <f>'[2]nov 18'!H33+'dec 18'!D33-'dec 18'!F33</f>
        <v>4067.66</v>
      </c>
      <c r="I33" s="8">
        <v>3.8</v>
      </c>
      <c r="J33" s="8">
        <v>0</v>
      </c>
      <c r="K33" s="8">
        <f>'[2]nov 18'!K33+'dec 18'!J33</f>
        <v>0</v>
      </c>
      <c r="L33" s="8">
        <v>0</v>
      </c>
      <c r="M33" s="8">
        <f>'[2]nov 18'!M33+'dec 18'!L33</f>
        <v>0</v>
      </c>
      <c r="N33" s="8">
        <f>'[2]nov 18'!N33+'dec 18'!J33-'dec 18'!L33</f>
        <v>7.6</v>
      </c>
      <c r="O33" s="9">
        <f>D33+J33</f>
        <v>9.58</v>
      </c>
      <c r="P33" s="10">
        <v>0</v>
      </c>
      <c r="Q33" s="10">
        <v>0</v>
      </c>
      <c r="R33" s="8">
        <f>'[2]nov 18'!R33+'dec 18'!Q33</f>
        <v>0</v>
      </c>
      <c r="S33" s="10">
        <v>0</v>
      </c>
      <c r="T33" s="8">
        <f>'[2]nov 18'!T33+'dec 18'!S33</f>
        <v>0</v>
      </c>
      <c r="U33" s="8">
        <f>'[2]nov 18'!U33+'dec 18'!Q33-'dec 18'!S33</f>
        <v>0</v>
      </c>
      <c r="V33" s="8">
        <f t="shared" si="0"/>
        <v>4075.2599999999998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13.43</v>
      </c>
      <c r="E34" s="8">
        <f>'[2]nov 18'!E34+'dec 18'!D34</f>
        <v>242.35</v>
      </c>
      <c r="F34" s="8">
        <v>0</v>
      </c>
      <c r="G34" s="8">
        <f>'[2]nov 18'!G34+'dec 18'!F34</f>
        <v>0</v>
      </c>
      <c r="H34" s="8">
        <f>'[2]nov 18'!H34+'dec 18'!D34-'dec 18'!F34</f>
        <v>5218.9299999999985</v>
      </c>
      <c r="I34" s="8">
        <v>2</v>
      </c>
      <c r="J34" s="8">
        <v>0</v>
      </c>
      <c r="K34" s="8">
        <f>'[2]nov 18'!K34+'dec 18'!J34</f>
        <v>0</v>
      </c>
      <c r="L34" s="8">
        <v>0</v>
      </c>
      <c r="M34" s="8">
        <f>'[2]nov 18'!M34+'dec 18'!L34</f>
        <v>0</v>
      </c>
      <c r="N34" s="8">
        <f>'[2]nov 18'!N34+'dec 18'!J34-'dec 18'!L34</f>
        <v>4</v>
      </c>
      <c r="O34" s="9">
        <f>D34+J34</f>
        <v>13.43</v>
      </c>
      <c r="P34" s="10">
        <v>0</v>
      </c>
      <c r="Q34" s="10">
        <v>0</v>
      </c>
      <c r="R34" s="8">
        <f>'[2]nov 18'!R34+'dec 18'!Q34</f>
        <v>0</v>
      </c>
      <c r="S34" s="10">
        <v>0</v>
      </c>
      <c r="T34" s="8">
        <f>'[2]nov 18'!T34+'dec 18'!S34</f>
        <v>0</v>
      </c>
      <c r="U34" s="8">
        <f>'[2]nov 18'!U34+'dec 18'!Q34-'dec 18'!S34</f>
        <v>0.03</v>
      </c>
      <c r="V34" s="8">
        <f t="shared" si="0"/>
        <v>5222.9599999999982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7.15</v>
      </c>
      <c r="E35" s="8">
        <f>'[2]nov 18'!E35+'dec 18'!D35</f>
        <v>79.349999999999994</v>
      </c>
      <c r="F35" s="8">
        <v>0</v>
      </c>
      <c r="G35" s="8">
        <f>'[2]nov 18'!G35+'dec 18'!F35</f>
        <v>0</v>
      </c>
      <c r="H35" s="8">
        <f>'[2]nov 18'!H35+'dec 18'!D35-'dec 18'!F35</f>
        <v>2589.87</v>
      </c>
      <c r="I35" s="8">
        <v>7.3</v>
      </c>
      <c r="J35" s="8">
        <v>0</v>
      </c>
      <c r="K35" s="8">
        <f>'[2]nov 18'!K35+'dec 18'!J35</f>
        <v>0</v>
      </c>
      <c r="L35" s="8">
        <v>0</v>
      </c>
      <c r="M35" s="8">
        <f>'[2]nov 18'!M35+'dec 18'!L35</f>
        <v>0</v>
      </c>
      <c r="N35" s="8">
        <f>'[2]nov 18'!N35+'dec 18'!J35-'dec 18'!L35</f>
        <v>155.65000000000003</v>
      </c>
      <c r="O35" s="9">
        <f>D35+J35</f>
        <v>7.15</v>
      </c>
      <c r="P35" s="10">
        <v>0</v>
      </c>
      <c r="Q35" s="10">
        <v>0</v>
      </c>
      <c r="R35" s="8">
        <f>'[2]nov 18'!R35+'dec 18'!Q35</f>
        <v>0</v>
      </c>
      <c r="S35" s="10">
        <v>0</v>
      </c>
      <c r="T35" s="8">
        <f>'[2]nov 18'!T35+'dec 18'!S35</f>
        <v>0</v>
      </c>
      <c r="U35" s="8">
        <f>'[2]nov 18'!U35+'dec 18'!Q35-'dec 18'!S35</f>
        <v>2.2000000000000002</v>
      </c>
      <c r="V35" s="8">
        <f t="shared" si="0"/>
        <v>2747.72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109.87</v>
      </c>
      <c r="E36" s="8">
        <f>'[2]nov 18'!E36+'dec 18'!D36</f>
        <v>228.02</v>
      </c>
      <c r="F36" s="8">
        <v>0</v>
      </c>
      <c r="G36" s="8">
        <f>'[2]nov 18'!G36+'dec 18'!F36</f>
        <v>0</v>
      </c>
      <c r="H36" s="8">
        <f>'[2]nov 18'!H36+'dec 18'!D36-'dec 18'!F36</f>
        <v>4399.18</v>
      </c>
      <c r="I36" s="8">
        <v>3.46</v>
      </c>
      <c r="J36" s="8">
        <v>0</v>
      </c>
      <c r="K36" s="8">
        <f>'[2]nov 18'!K36+'dec 18'!J36</f>
        <v>0</v>
      </c>
      <c r="L36" s="8">
        <v>0</v>
      </c>
      <c r="M36" s="8">
        <f>'[2]nov 18'!M36+'dec 18'!L36</f>
        <v>0</v>
      </c>
      <c r="N36" s="8">
        <f>'[2]nov 18'!N36+'dec 18'!J36-'dec 18'!L36</f>
        <v>6.92</v>
      </c>
      <c r="O36" s="9">
        <f>D36+J36</f>
        <v>109.87</v>
      </c>
      <c r="P36" s="10">
        <v>0</v>
      </c>
      <c r="Q36" s="10">
        <v>0</v>
      </c>
      <c r="R36" s="8">
        <f>'[2]nov 18'!R36+'dec 18'!Q36</f>
        <v>0</v>
      </c>
      <c r="S36" s="10">
        <v>0</v>
      </c>
      <c r="T36" s="8">
        <f>'[2]nov 18'!T36+'dec 18'!S36</f>
        <v>0</v>
      </c>
      <c r="U36" s="8">
        <f>'[2]nov 18'!U36+'dec 18'!Q36-'dec 18'!S36</f>
        <v>1.04</v>
      </c>
      <c r="V36" s="8">
        <f t="shared" si="0"/>
        <v>4407.1400000000003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140.03</v>
      </c>
      <c r="E37" s="15">
        <f>'[2]nov 18'!E37+'dec 18'!D37</f>
        <v>612.48</v>
      </c>
      <c r="F37" s="15">
        <f t="shared" ref="F37:S37" si="8">SUM(F33:F36)</f>
        <v>0</v>
      </c>
      <c r="G37" s="15">
        <f>'[2]nov 18'!G37+'dec 18'!F37</f>
        <v>0</v>
      </c>
      <c r="H37" s="15">
        <f>'[2]nov 18'!H37+'dec 18'!D37-'dec 18'!F37</f>
        <v>16267.92</v>
      </c>
      <c r="I37" s="15">
        <f t="shared" si="8"/>
        <v>16.559999999999999</v>
      </c>
      <c r="J37" s="15">
        <f t="shared" si="8"/>
        <v>0</v>
      </c>
      <c r="K37" s="15">
        <f>'[2]nov 18'!K37+'dec 18'!J37</f>
        <v>0</v>
      </c>
      <c r="L37" s="15">
        <f t="shared" si="8"/>
        <v>0</v>
      </c>
      <c r="M37" s="15">
        <f>'[2]nov 18'!M37+'dec 18'!L37</f>
        <v>0</v>
      </c>
      <c r="N37" s="15">
        <f>'[2]nov 18'!N37+'dec 18'!J37-'dec 18'!L37</f>
        <v>174.17000000000002</v>
      </c>
      <c r="O37" s="15">
        <f t="shared" si="8"/>
        <v>140.03</v>
      </c>
      <c r="P37" s="15">
        <f t="shared" si="8"/>
        <v>0</v>
      </c>
      <c r="Q37" s="15">
        <f t="shared" si="8"/>
        <v>0</v>
      </c>
      <c r="R37" s="15">
        <f>'[2]nov 18'!R37+'dec 18'!Q37</f>
        <v>0</v>
      </c>
      <c r="S37" s="15">
        <f t="shared" si="8"/>
        <v>0</v>
      </c>
      <c r="T37" s="15">
        <f>'[2]nov 18'!T37+'dec 18'!S37</f>
        <v>0</v>
      </c>
      <c r="U37" s="15">
        <f>'[2]nov 18'!U37+'dec 18'!Q37-'dec 18'!S37</f>
        <v>3.27</v>
      </c>
      <c r="V37" s="15">
        <f t="shared" si="0"/>
        <v>16445.36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226.875</v>
      </c>
      <c r="E38" s="15">
        <f>'[2]nov 18'!E38+'dec 18'!D38</f>
        <v>1631.665</v>
      </c>
      <c r="F38" s="15">
        <f t="shared" ref="F38:S38" si="9">F37+F32+F27</f>
        <v>0</v>
      </c>
      <c r="G38" s="15">
        <f>'[2]nov 18'!G38+'dec 18'!F38</f>
        <v>0</v>
      </c>
      <c r="H38" s="15">
        <f>'[2]nov 18'!H38+'dec 18'!D38-'dec 18'!F38</f>
        <v>37570.328300000001</v>
      </c>
      <c r="I38" s="15">
        <f t="shared" si="9"/>
        <v>290.77</v>
      </c>
      <c r="J38" s="15">
        <f t="shared" si="9"/>
        <v>1.9159999999999999</v>
      </c>
      <c r="K38" s="15">
        <f>'[2]nov 18'!K38+'dec 18'!J38</f>
        <v>22.295999999999999</v>
      </c>
      <c r="L38" s="15">
        <f t="shared" si="9"/>
        <v>0</v>
      </c>
      <c r="M38" s="15">
        <f>'[2]nov 18'!M38+'dec 18'!L38</f>
        <v>0</v>
      </c>
      <c r="N38" s="15">
        <f>'[2]nov 18'!N38+'dec 18'!J38-'dec 18'!L38</f>
        <v>980.3420000000001</v>
      </c>
      <c r="O38" s="15">
        <f t="shared" si="9"/>
        <v>206.191</v>
      </c>
      <c r="P38" s="15">
        <f t="shared" si="9"/>
        <v>0</v>
      </c>
      <c r="Q38" s="15">
        <f t="shared" si="9"/>
        <v>0</v>
      </c>
      <c r="R38" s="15">
        <f>'[2]nov 18'!R38+'dec 18'!Q38</f>
        <v>47.660000000000004</v>
      </c>
      <c r="S38" s="15">
        <f t="shared" si="9"/>
        <v>0</v>
      </c>
      <c r="T38" s="15">
        <f>'[2]nov 18'!T38+'dec 18'!S38</f>
        <v>0</v>
      </c>
      <c r="U38" s="15">
        <f>'[2]nov 18'!U38+'dec 18'!Q38-'dec 18'!S38</f>
        <v>152.5</v>
      </c>
      <c r="V38" s="15">
        <f t="shared" si="0"/>
        <v>38703.170299999998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95.56</v>
      </c>
      <c r="E39" s="8">
        <f>'[2]nov 18'!E39+'dec 18'!D39</f>
        <v>848.375</v>
      </c>
      <c r="F39" s="8">
        <v>0</v>
      </c>
      <c r="G39" s="8">
        <f>'[2]nov 18'!G39+'dec 18'!F39</f>
        <v>0</v>
      </c>
      <c r="H39" s="8">
        <f>'[2]nov 18'!H39+'dec 18'!D39-'dec 18'!F39</f>
        <v>9832.5109999999986</v>
      </c>
      <c r="I39" s="8">
        <v>0</v>
      </c>
      <c r="J39" s="8">
        <v>0</v>
      </c>
      <c r="K39" s="8">
        <f>'[2]nov 18'!K39+'dec 18'!J39</f>
        <v>0</v>
      </c>
      <c r="L39" s="8">
        <v>0</v>
      </c>
      <c r="M39" s="8">
        <f>'[2]nov 18'!M39+'dec 18'!L39</f>
        <v>0</v>
      </c>
      <c r="N39" s="8">
        <f>'[2]nov 18'!N39+'dec 18'!J39-'dec 18'!L39</f>
        <v>0</v>
      </c>
      <c r="O39" s="9">
        <f>D39+J39</f>
        <v>95.56</v>
      </c>
      <c r="P39" s="10">
        <v>0</v>
      </c>
      <c r="Q39" s="8">
        <v>0</v>
      </c>
      <c r="R39" s="8">
        <f>'[2]nov 18'!R39+'dec 18'!Q39</f>
        <v>0</v>
      </c>
      <c r="S39" s="10">
        <v>0</v>
      </c>
      <c r="T39" s="8">
        <f>'[2]nov 18'!T39+'dec 18'!S39</f>
        <v>0</v>
      </c>
      <c r="U39" s="8">
        <f>'[2]nov 18'!U39+'dec 18'!Q39-'dec 18'!S39</f>
        <v>0</v>
      </c>
      <c r="V39" s="8">
        <f t="shared" si="0"/>
        <v>9832.5109999999986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32.28</v>
      </c>
      <c r="E40" s="8">
        <f>'[2]nov 18'!E40+'dec 18'!D40</f>
        <v>270.45</v>
      </c>
      <c r="F40" s="8">
        <v>0</v>
      </c>
      <c r="G40" s="8">
        <f>'[2]nov 18'!G40+'dec 18'!F40</f>
        <v>0</v>
      </c>
      <c r="H40" s="8">
        <f>'[2]nov 18'!H40+'dec 18'!D40-'dec 18'!F40</f>
        <v>6738.8339999999953</v>
      </c>
      <c r="I40" s="8">
        <v>0</v>
      </c>
      <c r="J40" s="8">
        <v>0</v>
      </c>
      <c r="K40" s="8">
        <f>'[2]nov 18'!K40+'dec 18'!J40</f>
        <v>0</v>
      </c>
      <c r="L40" s="8">
        <v>0</v>
      </c>
      <c r="M40" s="8">
        <f>'[2]nov 18'!M40+'dec 18'!L40</f>
        <v>0</v>
      </c>
      <c r="N40" s="8">
        <f>'[2]nov 18'!N40+'dec 18'!J40-'dec 18'!L40</f>
        <v>0</v>
      </c>
      <c r="O40" s="9">
        <f>D40+J40</f>
        <v>32.28</v>
      </c>
      <c r="P40" s="10">
        <v>0</v>
      </c>
      <c r="Q40" s="8">
        <v>0</v>
      </c>
      <c r="R40" s="8">
        <f>'[2]nov 18'!R40+'dec 18'!Q40</f>
        <v>0</v>
      </c>
      <c r="S40" s="10">
        <v>0</v>
      </c>
      <c r="T40" s="8">
        <f>'[2]nov 18'!T40+'dec 18'!S40</f>
        <v>0</v>
      </c>
      <c r="U40" s="8">
        <f>'[2]nov 18'!U40+'dec 18'!Q40-'dec 18'!S40</f>
        <v>0</v>
      </c>
      <c r="V40" s="8">
        <f t="shared" si="0"/>
        <v>6738.8339999999953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96.54</v>
      </c>
      <c r="E41" s="8">
        <f>'[2]nov 18'!E41+'dec 18'!D41</f>
        <v>814.69999999999993</v>
      </c>
      <c r="F41" s="8">
        <v>0</v>
      </c>
      <c r="G41" s="8">
        <f>'[2]nov 18'!G41+'dec 18'!F41</f>
        <v>0</v>
      </c>
      <c r="H41" s="8">
        <f>'[2]nov 18'!H41+'dec 18'!D41-'dec 18'!F41</f>
        <v>12240.326999999997</v>
      </c>
      <c r="I41" s="8">
        <v>0</v>
      </c>
      <c r="J41" s="8">
        <v>0</v>
      </c>
      <c r="K41" s="8">
        <f>'[2]nov 18'!K41+'dec 18'!J41</f>
        <v>0</v>
      </c>
      <c r="L41" s="8">
        <v>0</v>
      </c>
      <c r="M41" s="8">
        <f>'[2]nov 18'!M41+'dec 18'!L41</f>
        <v>0</v>
      </c>
      <c r="N41" s="8">
        <f>'[2]nov 18'!N41+'dec 18'!J41-'dec 18'!L41</f>
        <v>0</v>
      </c>
      <c r="O41" s="9">
        <f>D41+J41</f>
        <v>96.54</v>
      </c>
      <c r="P41" s="10">
        <v>0</v>
      </c>
      <c r="Q41" s="8">
        <v>0</v>
      </c>
      <c r="R41" s="8">
        <f>'[2]nov 18'!R41+'dec 18'!Q41</f>
        <v>0</v>
      </c>
      <c r="S41" s="10">
        <v>0</v>
      </c>
      <c r="T41" s="8">
        <f>'[2]nov 18'!T41+'dec 18'!S41</f>
        <v>0</v>
      </c>
      <c r="U41" s="8">
        <f>'[2]nov 18'!U41+'dec 18'!Q41-'dec 18'!S41</f>
        <v>0</v>
      </c>
      <c r="V41" s="8">
        <f t="shared" si="0"/>
        <v>12240.326999999997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444.43</v>
      </c>
      <c r="E42" s="8">
        <f>'[2]nov 18'!E42+'dec 18'!D42</f>
        <v>595.37</v>
      </c>
      <c r="F42" s="8">
        <v>0</v>
      </c>
      <c r="G42" s="8">
        <f>'[2]nov 18'!G42+'dec 18'!F42</f>
        <v>0</v>
      </c>
      <c r="H42" s="8">
        <f>'[2]nov 18'!H42+'dec 18'!D42-'dec 18'!F42</f>
        <v>595.37</v>
      </c>
      <c r="I42" s="8"/>
      <c r="J42" s="8">
        <v>0</v>
      </c>
      <c r="K42" s="8">
        <f>'[2]nov 18'!K42+'dec 18'!J42</f>
        <v>0</v>
      </c>
      <c r="L42" s="8">
        <v>0</v>
      </c>
      <c r="M42" s="8">
        <f>'[2]nov 18'!M42+'dec 18'!L42</f>
        <v>0</v>
      </c>
      <c r="N42" s="8">
        <f>'[2]nov 18'!N42+'dec 18'!J42-'dec 18'!L42</f>
        <v>0</v>
      </c>
      <c r="O42" s="9"/>
      <c r="P42" s="10"/>
      <c r="Q42" s="8">
        <v>0</v>
      </c>
      <c r="R42" s="8">
        <f>'[2]nov 18'!R42+'dec 18'!Q42</f>
        <v>0</v>
      </c>
      <c r="S42" s="10">
        <v>0</v>
      </c>
      <c r="T42" s="8">
        <f>'[2]nov 18'!T42+'dec 18'!S42</f>
        <v>0</v>
      </c>
      <c r="U42" s="8">
        <f>'[2]nov 18'!U42+'dec 18'!Q42-'dec 18'!S42</f>
        <v>0</v>
      </c>
      <c r="V42" s="8">
        <f t="shared" si="0"/>
        <v>595.37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668.81</v>
      </c>
      <c r="E43" s="15">
        <f>'[2]nov 18'!E43+'dec 18'!D43</f>
        <v>2528.8950000000004</v>
      </c>
      <c r="F43" s="15">
        <f t="shared" ref="F43:S43" si="10">SUM(F39:F42)</f>
        <v>0</v>
      </c>
      <c r="G43" s="15">
        <f>'[2]nov 18'!G43+'dec 18'!F43</f>
        <v>0</v>
      </c>
      <c r="H43" s="15">
        <f>'[2]nov 18'!H43+'dec 18'!D43-'dec 18'!F43</f>
        <v>29407.04199999999</v>
      </c>
      <c r="I43" s="15">
        <f t="shared" si="10"/>
        <v>0</v>
      </c>
      <c r="J43" s="15">
        <f t="shared" si="10"/>
        <v>0</v>
      </c>
      <c r="K43" s="15">
        <f>'[2]nov 18'!K43+'dec 18'!J43</f>
        <v>0</v>
      </c>
      <c r="L43" s="15">
        <f t="shared" si="10"/>
        <v>0</v>
      </c>
      <c r="M43" s="15">
        <f>'[2]nov 18'!M43+'dec 18'!L43</f>
        <v>0</v>
      </c>
      <c r="N43" s="15">
        <f>'[2]nov 18'!N43+'dec 18'!J43-'dec 18'!L43</f>
        <v>0</v>
      </c>
      <c r="O43" s="15">
        <f t="shared" si="10"/>
        <v>224.38</v>
      </c>
      <c r="P43" s="15">
        <f t="shared" si="10"/>
        <v>0</v>
      </c>
      <c r="Q43" s="15">
        <f t="shared" si="10"/>
        <v>0</v>
      </c>
      <c r="R43" s="15">
        <f>'[2]nov 18'!R43+'dec 18'!Q43</f>
        <v>0</v>
      </c>
      <c r="S43" s="15">
        <f t="shared" si="10"/>
        <v>0</v>
      </c>
      <c r="T43" s="15">
        <f>'[2]nov 18'!T43+'dec 18'!S43</f>
        <v>0</v>
      </c>
      <c r="U43" s="15">
        <f>'[2]nov 18'!U43+'dec 18'!Q43-'dec 18'!S43</f>
        <v>0</v>
      </c>
      <c r="V43" s="15">
        <f t="shared" si="0"/>
        <v>29407.04199999999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58.47</v>
      </c>
      <c r="E44" s="8">
        <f>'[2]nov 18'!E44+'dec 18'!D44</f>
        <v>426.26</v>
      </c>
      <c r="F44" s="8">
        <v>0</v>
      </c>
      <c r="G44" s="8">
        <f>'[2]nov 18'!G44+'dec 18'!F44</f>
        <v>0</v>
      </c>
      <c r="H44" s="8">
        <f>'[2]nov 18'!H44+'dec 18'!D44-'dec 18'!F44</f>
        <v>7333.4300000000021</v>
      </c>
      <c r="I44" s="8">
        <v>0.68</v>
      </c>
      <c r="J44" s="8">
        <v>0</v>
      </c>
      <c r="K44" s="8">
        <f>'[2]nov 18'!K44+'dec 18'!J44</f>
        <v>0</v>
      </c>
      <c r="L44" s="8">
        <v>0</v>
      </c>
      <c r="M44" s="8">
        <f>'[2]nov 18'!M44+'dec 18'!L44</f>
        <v>0</v>
      </c>
      <c r="N44" s="8">
        <f>'[2]nov 18'!N44+'dec 18'!J44-'dec 18'!L44</f>
        <v>0.70000000000000007</v>
      </c>
      <c r="O44" s="9">
        <f>D44+J44</f>
        <v>58.47</v>
      </c>
      <c r="P44" s="10">
        <v>14.43</v>
      </c>
      <c r="Q44" s="10">
        <v>0</v>
      </c>
      <c r="R44" s="8">
        <f>'[2]nov 18'!R44+'dec 18'!Q44</f>
        <v>0</v>
      </c>
      <c r="S44" s="10">
        <v>0</v>
      </c>
      <c r="T44" s="8">
        <f>'[2]nov 18'!T44+'dec 18'!S44</f>
        <v>0</v>
      </c>
      <c r="U44" s="8">
        <f>'[2]nov 18'!U44+'dec 18'!Q44-'dec 18'!S44</f>
        <v>14.43</v>
      </c>
      <c r="V44" s="8">
        <f t="shared" si="0"/>
        <v>7348.5600000000022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7</v>
      </c>
      <c r="E45" s="8">
        <f>'[2]nov 18'!E45+'dec 18'!D45</f>
        <v>211.03</v>
      </c>
      <c r="F45" s="8">
        <v>0</v>
      </c>
      <c r="G45" s="8">
        <f>'[2]nov 18'!G45+'dec 18'!F45</f>
        <v>0</v>
      </c>
      <c r="H45" s="8">
        <f>'[2]nov 18'!H45+'dec 18'!D45-'dec 18'!F45</f>
        <v>6493.7500000000009</v>
      </c>
      <c r="I45" s="8">
        <v>0.96</v>
      </c>
      <c r="J45" s="8">
        <v>0</v>
      </c>
      <c r="K45" s="8">
        <f>'[2]nov 18'!K45+'dec 18'!J45</f>
        <v>0</v>
      </c>
      <c r="L45" s="8">
        <v>0</v>
      </c>
      <c r="M45" s="8">
        <f>'[2]nov 18'!M45+'dec 18'!L45</f>
        <v>0</v>
      </c>
      <c r="N45" s="8">
        <f>'[2]nov 18'!N45+'dec 18'!J45-'dec 18'!L45</f>
        <v>0.96</v>
      </c>
      <c r="O45" s="9">
        <f>D45+J45</f>
        <v>7</v>
      </c>
      <c r="P45" s="10">
        <v>0</v>
      </c>
      <c r="Q45" s="10">
        <v>0</v>
      </c>
      <c r="R45" s="8">
        <f>'[2]nov 18'!R45+'dec 18'!Q45</f>
        <v>0</v>
      </c>
      <c r="S45" s="10">
        <v>0</v>
      </c>
      <c r="T45" s="8">
        <f>'[2]nov 18'!T45+'dec 18'!S45</f>
        <v>0</v>
      </c>
      <c r="U45" s="8">
        <f>'[2]nov 18'!U45+'dec 18'!Q45-'dec 18'!S45</f>
        <v>0</v>
      </c>
      <c r="V45" s="8">
        <f t="shared" si="0"/>
        <v>6494.7100000000009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19.350000000000001</v>
      </c>
      <c r="E46" s="8">
        <f>'[2]nov 18'!E46+'dec 18'!D46</f>
        <v>174.60999999999999</v>
      </c>
      <c r="F46" s="8">
        <v>0</v>
      </c>
      <c r="G46" s="8">
        <f>'[2]nov 18'!G46+'dec 18'!F46</f>
        <v>0</v>
      </c>
      <c r="H46" s="8">
        <f>'[2]nov 18'!H46+'dec 18'!D46-'dec 18'!F46</f>
        <v>7363.97</v>
      </c>
      <c r="I46" s="8">
        <v>6.89</v>
      </c>
      <c r="J46" s="8">
        <v>0</v>
      </c>
      <c r="K46" s="8">
        <f>'[2]nov 18'!K46+'dec 18'!J46</f>
        <v>0</v>
      </c>
      <c r="L46" s="8">
        <v>0</v>
      </c>
      <c r="M46" s="8">
        <f>'[2]nov 18'!M46+'dec 18'!L46</f>
        <v>0</v>
      </c>
      <c r="N46" s="8">
        <f>'[2]nov 18'!N46+'dec 18'!J46-'dec 18'!L46</f>
        <v>6.89</v>
      </c>
      <c r="O46" s="9">
        <f>D46+J46</f>
        <v>19.350000000000001</v>
      </c>
      <c r="P46" s="10">
        <v>0.03</v>
      </c>
      <c r="Q46" s="10">
        <v>0</v>
      </c>
      <c r="R46" s="8">
        <f>'[2]nov 18'!R46+'dec 18'!Q46</f>
        <v>0</v>
      </c>
      <c r="S46" s="10">
        <v>0</v>
      </c>
      <c r="T46" s="8">
        <f>'[2]nov 18'!T46+'dec 18'!S46</f>
        <v>0</v>
      </c>
      <c r="U46" s="8">
        <f>'[2]nov 18'!U46+'dec 18'!Q46-'dec 18'!S46</f>
        <v>0.03</v>
      </c>
      <c r="V46" s="8">
        <f t="shared" si="0"/>
        <v>7370.89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17.07</v>
      </c>
      <c r="E47" s="8">
        <f>'[2]nov 18'!E47+'dec 18'!D47</f>
        <v>227.93</v>
      </c>
      <c r="F47" s="8">
        <v>0</v>
      </c>
      <c r="G47" s="8">
        <f>'[2]nov 18'!G47+'dec 18'!F47</f>
        <v>0</v>
      </c>
      <c r="H47" s="8">
        <f>'[2]nov 18'!H47+'dec 18'!D47-'dec 18'!F47</f>
        <v>6015.2</v>
      </c>
      <c r="I47" s="8">
        <v>0.505</v>
      </c>
      <c r="J47" s="8">
        <v>0</v>
      </c>
      <c r="K47" s="8">
        <f>'[2]nov 18'!K47+'dec 18'!J47</f>
        <v>0</v>
      </c>
      <c r="L47" s="8">
        <v>0</v>
      </c>
      <c r="M47" s="8">
        <f>'[2]nov 18'!M47+'dec 18'!L47</f>
        <v>0</v>
      </c>
      <c r="N47" s="8">
        <f>'[2]nov 18'!N47+'dec 18'!J47-'dec 18'!L47</f>
        <v>0.505</v>
      </c>
      <c r="O47" s="9">
        <f>D47+J47</f>
        <v>17.07</v>
      </c>
      <c r="P47" s="10">
        <v>14.43</v>
      </c>
      <c r="Q47" s="10">
        <v>0</v>
      </c>
      <c r="R47" s="8">
        <f>'[2]nov 18'!R47+'dec 18'!Q47</f>
        <v>0</v>
      </c>
      <c r="S47" s="10">
        <v>0</v>
      </c>
      <c r="T47" s="8">
        <f>'[2]nov 18'!T47+'dec 18'!S47</f>
        <v>0</v>
      </c>
      <c r="U47" s="8">
        <f>'[2]nov 18'!U47+'dec 18'!Q47-'dec 18'!S47</f>
        <v>0</v>
      </c>
      <c r="V47" s="8">
        <f t="shared" si="0"/>
        <v>6015.7049999999999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101.88999999999999</v>
      </c>
      <c r="E48" s="15">
        <f>'[2]nov 18'!E48+'dec 18'!D48</f>
        <v>1039.83</v>
      </c>
      <c r="F48" s="15">
        <f t="shared" ref="F48:S48" si="11">SUM(F44:F47)</f>
        <v>0</v>
      </c>
      <c r="G48" s="15">
        <f>'[2]nov 18'!G48+'dec 18'!F48</f>
        <v>0</v>
      </c>
      <c r="H48" s="15">
        <f>'[2]nov 18'!H48+'dec 18'!D48-'dec 18'!F48</f>
        <v>27206.350000000006</v>
      </c>
      <c r="I48" s="15">
        <f t="shared" si="11"/>
        <v>9.0350000000000001</v>
      </c>
      <c r="J48" s="15">
        <f t="shared" si="11"/>
        <v>0</v>
      </c>
      <c r="K48" s="15">
        <f>'[2]nov 18'!K48+'dec 18'!J48</f>
        <v>0</v>
      </c>
      <c r="L48" s="15">
        <f t="shared" si="11"/>
        <v>0</v>
      </c>
      <c r="M48" s="15">
        <f>'[2]nov 18'!M48+'dec 18'!L48</f>
        <v>0</v>
      </c>
      <c r="N48" s="15">
        <f>'[2]nov 18'!N48+'dec 18'!J48-'dec 18'!L48</f>
        <v>9.0550000000000015</v>
      </c>
      <c r="O48" s="15">
        <f t="shared" si="11"/>
        <v>101.88999999999999</v>
      </c>
      <c r="P48" s="15">
        <f t="shared" si="11"/>
        <v>28.89</v>
      </c>
      <c r="Q48" s="15">
        <f t="shared" si="11"/>
        <v>0</v>
      </c>
      <c r="R48" s="15">
        <f>'[2]nov 18'!R48+'dec 18'!Q48</f>
        <v>0</v>
      </c>
      <c r="S48" s="15">
        <f t="shared" si="11"/>
        <v>0</v>
      </c>
      <c r="T48" s="15">
        <f>'[2]nov 18'!T48+'dec 18'!S48</f>
        <v>0</v>
      </c>
      <c r="U48" s="15">
        <f>'[2]nov 18'!U48+'dec 18'!Q48-'dec 18'!S48</f>
        <v>14.459999999999999</v>
      </c>
      <c r="V48" s="15">
        <f t="shared" si="0"/>
        <v>27229.865000000005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770.69999999999993</v>
      </c>
      <c r="E49" s="15">
        <f>'[2]nov 18'!E49+'dec 18'!D49</f>
        <v>3568.7249999999999</v>
      </c>
      <c r="F49" s="15">
        <f t="shared" ref="F49:S49" si="12">F43+F48</f>
        <v>0</v>
      </c>
      <c r="G49" s="15">
        <f>'[2]nov 18'!G49+'dec 18'!F49</f>
        <v>0</v>
      </c>
      <c r="H49" s="15">
        <f>'[2]nov 18'!H49+'dec 18'!D49-'dec 18'!F49</f>
        <v>56613.391999999993</v>
      </c>
      <c r="I49" s="15">
        <f t="shared" si="12"/>
        <v>9.0350000000000001</v>
      </c>
      <c r="J49" s="15">
        <f t="shared" si="12"/>
        <v>0</v>
      </c>
      <c r="K49" s="15">
        <f>'[2]nov 18'!K49+'dec 18'!J49</f>
        <v>0</v>
      </c>
      <c r="L49" s="15">
        <f t="shared" si="12"/>
        <v>0</v>
      </c>
      <c r="M49" s="15">
        <f>'[2]nov 18'!M49+'dec 18'!L49</f>
        <v>0</v>
      </c>
      <c r="N49" s="15">
        <f>'[2]nov 18'!N49+'dec 18'!J49-'dec 18'!L49</f>
        <v>9.0550000000000015</v>
      </c>
      <c r="O49" s="15">
        <f t="shared" si="12"/>
        <v>326.27</v>
      </c>
      <c r="P49" s="15">
        <f t="shared" si="12"/>
        <v>28.89</v>
      </c>
      <c r="Q49" s="15">
        <f t="shared" si="12"/>
        <v>0</v>
      </c>
      <c r="R49" s="15">
        <f>'[2]nov 18'!R49+'dec 18'!Q49</f>
        <v>0</v>
      </c>
      <c r="S49" s="15">
        <f t="shared" si="12"/>
        <v>0</v>
      </c>
      <c r="T49" s="15">
        <f>'[2]nov 18'!T49+'dec 18'!S49</f>
        <v>0</v>
      </c>
      <c r="U49" s="15">
        <f>'[2]nov 18'!U49+'dec 18'!Q49-'dec 18'!S49</f>
        <v>14.459999999999999</v>
      </c>
      <c r="V49" s="15">
        <f t="shared" si="0"/>
        <v>56636.906999999992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1000.0359999999999</v>
      </c>
      <c r="E50" s="15">
        <f>'[2]nov 18'!E50+'dec 18'!D50</f>
        <v>5226.134</v>
      </c>
      <c r="F50" s="15">
        <f t="shared" ref="F50:S50" si="13">F49+F38+F24</f>
        <v>0</v>
      </c>
      <c r="G50" s="15">
        <f>'[2]nov 18'!G50+'dec 18'!F50</f>
        <v>0</v>
      </c>
      <c r="H50" s="15">
        <f>'[2]nov 18'!H50+'dec 18'!D50-'dec 18'!F50</f>
        <v>100018.61229999999</v>
      </c>
      <c r="I50" s="15">
        <f t="shared" si="13"/>
        <v>3747.752</v>
      </c>
      <c r="J50" s="15">
        <f t="shared" si="13"/>
        <v>24.334999999999997</v>
      </c>
      <c r="K50" s="15">
        <f>'[2]nov 18'!K50+'dec 18'!J50</f>
        <v>182.17500000000001</v>
      </c>
      <c r="L50" s="15">
        <f t="shared" si="13"/>
        <v>0</v>
      </c>
      <c r="M50" s="15">
        <f>'[2]nov 18'!M50+'dec 18'!L50</f>
        <v>0</v>
      </c>
      <c r="N50" s="15">
        <f>'[2]nov 18'!N50+'dec 18'!J50-'dec 18'!L50</f>
        <v>5510.4389999999985</v>
      </c>
      <c r="O50" s="15">
        <f t="shared" si="13"/>
        <v>556.01099999999997</v>
      </c>
      <c r="P50" s="15">
        <f t="shared" si="13"/>
        <v>170.09799999999996</v>
      </c>
      <c r="Q50" s="15">
        <f t="shared" si="13"/>
        <v>1.37</v>
      </c>
      <c r="R50" s="15">
        <f>'[2]nov 18'!R50+'dec 18'!Q50</f>
        <v>57.257000000000005</v>
      </c>
      <c r="S50" s="15">
        <f t="shared" si="13"/>
        <v>0</v>
      </c>
      <c r="T50" s="15">
        <f>'[2]nov 18'!T50+'dec 18'!S50</f>
        <v>0</v>
      </c>
      <c r="U50" s="15">
        <f>'[2]nov 18'!U50+'dec 18'!Q50-'dec 18'!S50</f>
        <v>793.54699999999991</v>
      </c>
      <c r="V50" s="15">
        <f t="shared" si="0"/>
        <v>106322.5983</v>
      </c>
      <c r="W50" s="17"/>
    </row>
    <row r="51" spans="1:23" s="27" customFormat="1" ht="24" hidden="1" customHeight="1" x14ac:dyDescent="0.25">
      <c r="C51" s="28"/>
      <c r="D51" s="151"/>
      <c r="E51" s="8" t="e">
        <f>'[2]nov 18'!E51+'dec 18'!D51</f>
        <v>#REF!</v>
      </c>
      <c r="F51" s="151"/>
      <c r="G51" s="8">
        <f>'[2]nov 18'!G51+'dec 18'!F51</f>
        <v>0</v>
      </c>
      <c r="H51" s="8" t="e">
        <f>'[2]nov 18'!H51+'dec 18'!D51-'dec 18'!F51</f>
        <v>#REF!</v>
      </c>
      <c r="I51" s="151"/>
      <c r="J51" s="151"/>
      <c r="K51" s="8" t="e">
        <f>'[2]nov 18'!K51+'dec 18'!J51</f>
        <v>#REF!</v>
      </c>
      <c r="L51" s="151"/>
      <c r="M51" s="8">
        <f>'[2]nov 18'!M51+'dec 18'!L51</f>
        <v>0</v>
      </c>
      <c r="N51" s="8">
        <f>'[2]july 18'!N51+'[2]aug 18'!J51-'[2]aug 18'!L51</f>
        <v>4962.2130000000006</v>
      </c>
      <c r="O51" s="151"/>
      <c r="P51" s="151"/>
      <c r="Q51" s="151"/>
      <c r="R51" s="8">
        <f>'[2]nov 18'!R51+'dec 18'!Q51</f>
        <v>0</v>
      </c>
      <c r="S51" s="151"/>
      <c r="T51" s="8">
        <f>'[2]nov 18'!T51+'dec 18'!S51</f>
        <v>0</v>
      </c>
      <c r="U51" s="8" t="e">
        <f>'[2]nov 18'!U51+'dec 18'!Q51-'dec 18'!S51</f>
        <v>#REF!</v>
      </c>
      <c r="V51" s="8" t="e">
        <f t="shared" si="0"/>
        <v>#REF!</v>
      </c>
    </row>
    <row r="52" spans="1:23" s="31" customFormat="1" ht="24" hidden="1" customHeight="1" x14ac:dyDescent="0.25">
      <c r="C52" s="32"/>
      <c r="D52" s="33"/>
      <c r="E52" s="8" t="e">
        <f>'[2]nov 18'!E52+'dec 18'!D52</f>
        <v>#REF!</v>
      </c>
      <c r="F52" s="33"/>
      <c r="G52" s="8">
        <f>'[2]nov 18'!G52+'dec 18'!F52</f>
        <v>0</v>
      </c>
      <c r="H52" s="8" t="e">
        <f>'[2]nov 18'!H52+'dec 18'!D52-'dec 18'!F52</f>
        <v>#REF!</v>
      </c>
      <c r="I52" s="33"/>
      <c r="J52" s="33"/>
      <c r="K52" s="8" t="e">
        <f>'[2]nov 18'!K52+'dec 18'!J52</f>
        <v>#REF!</v>
      </c>
      <c r="L52" s="33"/>
      <c r="M52" s="8">
        <f>'[2]nov 18'!M52+'dec 18'!L52</f>
        <v>0</v>
      </c>
      <c r="N52" s="8">
        <f>'[2]july 18'!N52+'[2]aug 18'!J52-'[2]aug 18'!L52</f>
        <v>0</v>
      </c>
      <c r="O52" s="33"/>
      <c r="P52" s="33"/>
      <c r="Q52" s="33"/>
      <c r="R52" s="8">
        <f>'[2]nov 18'!R52+'dec 18'!Q52</f>
        <v>0</v>
      </c>
      <c r="S52" s="33"/>
      <c r="T52" s="8">
        <f>'[2]nov 18'!T52+'dec 18'!S52</f>
        <v>0.09</v>
      </c>
      <c r="U52" s="8" t="e">
        <f>'[2]nov 18'!U52+'dec 18'!Q52-'dec 18'!S52</f>
        <v>#REF!</v>
      </c>
      <c r="V52" s="8" t="e">
        <f t="shared" si="0"/>
        <v>#REF!</v>
      </c>
    </row>
    <row r="53" spans="1:23" s="31" customFormat="1" ht="24" customHeight="1" x14ac:dyDescent="0.25">
      <c r="C53" s="32"/>
      <c r="D53" s="33"/>
      <c r="E53" s="63">
        <f>'[2]APRIL 18'!E48+'[2]may 18'!D49</f>
        <v>1157.347</v>
      </c>
      <c r="F53" s="33"/>
      <c r="G53" s="63"/>
      <c r="H53" s="63">
        <f>'[2]Mar 18'!H47+'[2]APRIL 18'!E48</f>
        <v>95318.428299999985</v>
      </c>
      <c r="I53" s="33"/>
      <c r="J53" s="33"/>
      <c r="K53" s="63">
        <f>'[2]APRIL 18'!K48+'[2]may 18'!J49</f>
        <v>30.321999999999999</v>
      </c>
      <c r="L53" s="33"/>
      <c r="M53" s="63"/>
      <c r="N53" s="63"/>
      <c r="O53" s="33"/>
      <c r="P53" s="33"/>
      <c r="Q53" s="33"/>
      <c r="R53" s="63">
        <f>'[2]APRIL 18'!R48+'[2]may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151">
        <f>D50+J50+Q50-F50-L50-S50</f>
        <v>1025.7409999999998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151"/>
      <c r="D55" s="196" t="s">
        <v>55</v>
      </c>
      <c r="E55" s="196"/>
      <c r="F55" s="196"/>
      <c r="G55" s="196"/>
      <c r="H55" s="37"/>
      <c r="I55" s="28"/>
      <c r="J55" s="151">
        <f>E50+K50+R50-G50-M50-T50</f>
        <v>5465.5659999999998</v>
      </c>
      <c r="K55" s="38"/>
      <c r="L55" s="28"/>
      <c r="M55" s="38"/>
      <c r="N55" s="28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151">
        <f>H50+N50+U50</f>
        <v>106322.5983</v>
      </c>
      <c r="K56" s="41"/>
      <c r="L56" s="41"/>
      <c r="M56" s="41"/>
      <c r="N56" s="41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41"/>
      <c r="L57" s="41"/>
      <c r="M57" s="41"/>
      <c r="N57" s="41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'[2]sep 18'!J56+'[2]oct 18'!J54</f>
        <v>104765.6583</v>
      </c>
      <c r="K58" s="197"/>
      <c r="L58" s="197"/>
      <c r="M58" s="49"/>
      <c r="N58" s="150">
        <f>'[2]nov 18'!J56+'dec 18'!J54</f>
        <v>106322.59829999998</v>
      </c>
      <c r="O58" s="47"/>
      <c r="P58" s="47"/>
      <c r="Q58" s="153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152"/>
      <c r="L59" s="51"/>
      <c r="M59" s="47"/>
      <c r="N59" s="47"/>
      <c r="O59" s="47"/>
      <c r="P59" s="47"/>
      <c r="Q59" s="153"/>
      <c r="R59" s="201" t="s">
        <v>59</v>
      </c>
      <c r="S59" s="201"/>
      <c r="T59" s="201"/>
      <c r="U59" s="201"/>
      <c r="V59" s="201"/>
    </row>
    <row r="60" spans="1:23" ht="19.5" x14ac:dyDescent="0.3">
      <c r="F60" s="4"/>
      <c r="G60" s="46">
        <f>'[2]june 18'!J55+'[2]july 18'!J54</f>
        <v>103081.01529999998</v>
      </c>
      <c r="J60" s="200"/>
      <c r="K60" s="200"/>
      <c r="L60" s="200"/>
      <c r="M60" s="46">
        <f>'[2]may 18'!J55+'[2]june 18'!J53</f>
        <v>102628.41329999999</v>
      </c>
    </row>
    <row r="61" spans="1:23" ht="25.5" customHeight="1" x14ac:dyDescent="0.3">
      <c r="F61" s="4"/>
      <c r="G61" s="46">
        <f>'[1]oct 2017'!J53+'[1]nov 17'!J51</f>
        <v>98581.184299999994</v>
      </c>
      <c r="J61" s="51"/>
      <c r="K61" s="152"/>
      <c r="L61" s="51"/>
      <c r="N61" s="53">
        <f>'[1]sep 17'!J53+'[1]oct 2017'!J51</f>
        <v>97903.751300000004</v>
      </c>
    </row>
    <row r="62" spans="1:23" ht="24" customHeight="1" x14ac:dyDescent="0.3">
      <c r="J62" s="200" t="s">
        <v>61</v>
      </c>
      <c r="K62" s="200"/>
      <c r="L62" s="200"/>
    </row>
    <row r="63" spans="1:23" ht="19.5" x14ac:dyDescent="0.3">
      <c r="G63" s="41"/>
      <c r="J63" s="200" t="s">
        <v>62</v>
      </c>
      <c r="K63" s="200"/>
      <c r="L63" s="200"/>
    </row>
    <row r="67" spans="8:22" x14ac:dyDescent="0.3">
      <c r="H67" s="54"/>
      <c r="I67" s="55"/>
      <c r="J67" s="54"/>
    </row>
    <row r="68" spans="8:22" x14ac:dyDescent="0.3">
      <c r="H68" s="54"/>
      <c r="I68" s="55"/>
      <c r="J68" s="54"/>
    </row>
    <row r="69" spans="8:22" x14ac:dyDescent="0.3">
      <c r="H69" s="46">
        <f>'[1]nov 17'!J53+'[1]dec 17'!J51</f>
        <v>98988.2883</v>
      </c>
      <c r="I69" s="55"/>
      <c r="J69" s="54"/>
    </row>
    <row r="70" spans="8:22" x14ac:dyDescent="0.3">
      <c r="H70" s="54"/>
      <c r="I70" s="55"/>
      <c r="J70" s="54"/>
    </row>
    <row r="71" spans="8:22" x14ac:dyDescent="0.3">
      <c r="H71" s="54"/>
      <c r="I71" s="55"/>
      <c r="J71" s="54"/>
    </row>
    <row r="72" spans="8:22" x14ac:dyDescent="0.3">
      <c r="I72" s="52">
        <f>261.37+72.57</f>
        <v>333.94</v>
      </c>
      <c r="Q72" s="3"/>
      <c r="R72" s="3"/>
      <c r="S72" s="3"/>
      <c r="T72" s="4"/>
      <c r="U72" s="3"/>
      <c r="V72" s="3"/>
    </row>
    <row r="73" spans="8:22" x14ac:dyDescent="0.3">
      <c r="I73" s="52">
        <f>78.17+53.54</f>
        <v>131.71</v>
      </c>
      <c r="Q73" s="3"/>
      <c r="R73" s="3"/>
      <c r="S73" s="3"/>
      <c r="T73" s="4"/>
      <c r="U73" s="3"/>
      <c r="V73" s="3"/>
    </row>
  </sheetData>
  <mergeCells count="30">
    <mergeCell ref="J62:L62"/>
    <mergeCell ref="J63:L63"/>
    <mergeCell ref="B58:F58"/>
    <mergeCell ref="J58:L58"/>
    <mergeCell ref="R58:V58"/>
    <mergeCell ref="B59:F59"/>
    <mergeCell ref="R59:V59"/>
    <mergeCell ref="J60:L60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workbookViewId="0">
      <pane ySplit="6" topLeftCell="A37" activePane="bottomLeft" state="frozen"/>
      <selection pane="bottomLeft" activeCell="D27" sqref="D27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8.140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61"/>
      <c r="P4" s="193" t="s">
        <v>5</v>
      </c>
      <c r="Q4" s="194"/>
      <c r="R4" s="194"/>
      <c r="S4" s="194"/>
      <c r="T4" s="194"/>
      <c r="U4" s="194"/>
      <c r="V4" s="160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59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161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59" t="s">
        <v>11</v>
      </c>
      <c r="E6" s="159" t="s">
        <v>12</v>
      </c>
      <c r="F6" s="159" t="s">
        <v>11</v>
      </c>
      <c r="G6" s="159" t="s">
        <v>12</v>
      </c>
      <c r="H6" s="159"/>
      <c r="I6" s="195"/>
      <c r="J6" s="159" t="s">
        <v>11</v>
      </c>
      <c r="K6" s="159" t="s">
        <v>12</v>
      </c>
      <c r="L6" s="159" t="s">
        <v>11</v>
      </c>
      <c r="M6" s="159" t="s">
        <v>12</v>
      </c>
      <c r="N6" s="191"/>
      <c r="O6" s="161"/>
      <c r="P6" s="195"/>
      <c r="Q6" s="159" t="s">
        <v>11</v>
      </c>
      <c r="R6" s="159" t="s">
        <v>12</v>
      </c>
      <c r="S6" s="159" t="s">
        <v>11</v>
      </c>
      <c r="T6" s="159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'dec 18'!E7+'jan 19'!D7</f>
        <v>0.64999999999999991</v>
      </c>
      <c r="F7" s="8">
        <v>0</v>
      </c>
      <c r="G7" s="8">
        <f>'dec 18'!G7+'jan 19'!F7</f>
        <v>0</v>
      </c>
      <c r="H7" s="8">
        <f>'dec 18'!H7+'jan 19'!D7-'jan 19'!F7</f>
        <v>458.80999999999989</v>
      </c>
      <c r="I7" s="8">
        <v>374.98699999999997</v>
      </c>
      <c r="J7" s="8">
        <v>1.49</v>
      </c>
      <c r="K7" s="8">
        <f>'dec 18'!K7+'jan 19'!J7</f>
        <v>15.75</v>
      </c>
      <c r="L7" s="8">
        <v>0</v>
      </c>
      <c r="M7" s="8">
        <f>'dec 18'!M7+'jan 19'!L7</f>
        <v>0</v>
      </c>
      <c r="N7" s="8">
        <f>'dec 18'!N7+'jan 19'!J7-'jan 19'!L7</f>
        <v>524.73500000000013</v>
      </c>
      <c r="O7" s="9">
        <f>D7+J7</f>
        <v>1.49</v>
      </c>
      <c r="P7" s="10">
        <v>1.2</v>
      </c>
      <c r="Q7" s="10">
        <v>0</v>
      </c>
      <c r="R7" s="8">
        <f>'dec 18'!R28+'jan 19'!Q7</f>
        <v>43.7</v>
      </c>
      <c r="S7" s="10">
        <v>0</v>
      </c>
      <c r="T7" s="8">
        <f>'dec 18'!T28+'jan 19'!S7</f>
        <v>0</v>
      </c>
      <c r="U7" s="8">
        <f>'dec 18'!U7+'jan 19'!Q7-'jan 19'!S7</f>
        <v>70.050000000000011</v>
      </c>
      <c r="V7" s="8">
        <f>H7+N7+U7</f>
        <v>1053.595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'dec 18'!E8+'jan 19'!D8</f>
        <v>0</v>
      </c>
      <c r="F8" s="8">
        <v>0</v>
      </c>
      <c r="G8" s="8">
        <f>'dec 18'!G8+'jan 19'!F8</f>
        <v>0</v>
      </c>
      <c r="H8" s="8">
        <f>'dec 18'!H8+'jan 19'!D8-'jan 19'!F8</f>
        <v>0</v>
      </c>
      <c r="I8" s="8"/>
      <c r="J8" s="8">
        <v>3.62</v>
      </c>
      <c r="K8" s="8">
        <f>'dec 18'!K8+'jan 19'!J8</f>
        <v>32.31</v>
      </c>
      <c r="L8" s="8">
        <v>0</v>
      </c>
      <c r="M8" s="8">
        <f>'dec 18'!M8+'jan 19'!L8</f>
        <v>0</v>
      </c>
      <c r="N8" s="8">
        <f>'dec 18'!N8+'jan 19'!J8-'jan 19'!L8</f>
        <v>32.630000000000003</v>
      </c>
      <c r="O8" s="9"/>
      <c r="P8" s="10"/>
      <c r="Q8" s="10">
        <v>0</v>
      </c>
      <c r="R8" s="8">
        <f>'dec 18'!R29+'jan 19'!Q8</f>
        <v>0</v>
      </c>
      <c r="S8" s="10">
        <v>0</v>
      </c>
      <c r="T8" s="8">
        <f>'dec 18'!T29+'jan 19'!S8</f>
        <v>0</v>
      </c>
      <c r="U8" s="8">
        <f>'dec 18'!U8+'jan 19'!Q8-'jan 19'!S8</f>
        <v>0.15000000000000002</v>
      </c>
      <c r="V8" s="8">
        <f t="shared" ref="V8:V50" si="0">H8+N8+U8</f>
        <v>32.78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'dec 18'!E9+'jan 19'!D9</f>
        <v>0.05</v>
      </c>
      <c r="F9" s="8">
        <v>0</v>
      </c>
      <c r="G9" s="8">
        <f>'dec 18'!G9+'jan 19'!F9</f>
        <v>0</v>
      </c>
      <c r="H9" s="8">
        <f>'dec 18'!H9+'jan 19'!D9-'jan 19'!F9</f>
        <v>309.7600000000001</v>
      </c>
      <c r="I9" s="8">
        <v>377.63600000000002</v>
      </c>
      <c r="J9" s="8">
        <v>1.05</v>
      </c>
      <c r="K9" s="8">
        <f>'dec 18'!K9+'jan 19'!J9</f>
        <v>19.790000000000003</v>
      </c>
      <c r="L9" s="8">
        <v>0</v>
      </c>
      <c r="M9" s="8">
        <f>'dec 18'!M9+'jan 19'!L9</f>
        <v>0</v>
      </c>
      <c r="N9" s="8">
        <f>'dec 18'!N9+'jan 19'!J9-'jan 19'!L9</f>
        <v>417.99000000000012</v>
      </c>
      <c r="O9" s="9">
        <f>D9+J9</f>
        <v>1.05</v>
      </c>
      <c r="P9" s="10">
        <v>10.44</v>
      </c>
      <c r="Q9" s="10">
        <v>0</v>
      </c>
      <c r="R9" s="8">
        <f>'dec 18'!R30+'jan 19'!Q9</f>
        <v>3</v>
      </c>
      <c r="S9" s="10">
        <v>0</v>
      </c>
      <c r="T9" s="8">
        <f>'dec 18'!T30+'jan 19'!S9</f>
        <v>0</v>
      </c>
      <c r="U9" s="8">
        <f>'dec 18'!U9+'jan 19'!Q9-'jan 19'!S9</f>
        <v>44.010000000000005</v>
      </c>
      <c r="V9" s="8">
        <f t="shared" si="0"/>
        <v>771.76000000000022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'dec 18'!E10+'jan 19'!D10</f>
        <v>0.34</v>
      </c>
      <c r="F10" s="8">
        <v>0</v>
      </c>
      <c r="G10" s="8">
        <f>'dec 18'!G10+'jan 19'!F10</f>
        <v>0</v>
      </c>
      <c r="H10" s="8">
        <f>'dec 18'!H10+'jan 19'!D10-'jan 19'!F10</f>
        <v>7.36</v>
      </c>
      <c r="I10" s="8">
        <v>281.17800000000005</v>
      </c>
      <c r="J10" s="8">
        <v>7.55</v>
      </c>
      <c r="K10" s="8">
        <f>'dec 18'!K10+'jan 19'!J10</f>
        <v>19.100000000000001</v>
      </c>
      <c r="L10" s="8">
        <v>0</v>
      </c>
      <c r="M10" s="8">
        <f>'dec 18'!M10+'jan 19'!L10</f>
        <v>0</v>
      </c>
      <c r="N10" s="8">
        <f>'dec 18'!N10+'jan 19'!J10-'jan 19'!L10</f>
        <v>343.32999999999987</v>
      </c>
      <c r="O10" s="9">
        <f>D10+J10</f>
        <v>7.55</v>
      </c>
      <c r="P10" s="10">
        <v>0</v>
      </c>
      <c r="Q10" s="10">
        <v>0</v>
      </c>
      <c r="R10" s="8">
        <f>'dec 18'!R31+'jan 19'!Q10</f>
        <v>0.18</v>
      </c>
      <c r="S10" s="10">
        <v>0</v>
      </c>
      <c r="T10" s="8">
        <f>'dec 18'!T31+'jan 19'!S10</f>
        <v>0</v>
      </c>
      <c r="U10" s="8">
        <f>'dec 18'!U10+'jan 19'!Q10-'jan 19'!S10</f>
        <v>0.6</v>
      </c>
      <c r="V10" s="8">
        <f t="shared" si="0"/>
        <v>351.28999999999991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'dec 18'!E11+'jan 19'!D11</f>
        <v>1.04</v>
      </c>
      <c r="F11" s="15">
        <f t="shared" ref="F11:S11" si="1">SUM(F7:F10)</f>
        <v>0</v>
      </c>
      <c r="G11" s="15">
        <f>'dec 18'!G11+'jan 19'!F11</f>
        <v>0</v>
      </c>
      <c r="H11" s="15">
        <f>'dec 18'!H11+'jan 19'!D11-'jan 19'!F11</f>
        <v>775.93</v>
      </c>
      <c r="I11" s="15">
        <f t="shared" si="1"/>
        <v>1033.8010000000002</v>
      </c>
      <c r="J11" s="15">
        <f t="shared" si="1"/>
        <v>13.71</v>
      </c>
      <c r="K11" s="15">
        <f>'dec 18'!K11+'jan 19'!J11</f>
        <v>87.269999999999982</v>
      </c>
      <c r="L11" s="15">
        <f t="shared" si="1"/>
        <v>0</v>
      </c>
      <c r="M11" s="15">
        <f>'dec 18'!M11+'jan 19'!L11</f>
        <v>0</v>
      </c>
      <c r="N11" s="15">
        <f>'dec 18'!N11+'jan 19'!J11-'jan 19'!L11</f>
        <v>1318.6850000000002</v>
      </c>
      <c r="O11" s="15">
        <f t="shared" si="1"/>
        <v>10.09</v>
      </c>
      <c r="P11" s="15">
        <f t="shared" si="1"/>
        <v>11.639999999999999</v>
      </c>
      <c r="Q11" s="15">
        <f t="shared" si="1"/>
        <v>0</v>
      </c>
      <c r="R11" s="15">
        <f t="shared" si="1"/>
        <v>46.88</v>
      </c>
      <c r="S11" s="15">
        <f t="shared" si="1"/>
        <v>0</v>
      </c>
      <c r="T11" s="15">
        <f>'dec 18'!T32+'jan 19'!S11</f>
        <v>0</v>
      </c>
      <c r="U11" s="15">
        <f>'dec 18'!U11+'jan 19'!Q11-'jan 19'!S11</f>
        <v>114.81000000000003</v>
      </c>
      <c r="V11" s="15">
        <f t="shared" si="0"/>
        <v>2209.4250000000002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0.05</v>
      </c>
      <c r="E12" s="8">
        <f>'dec 18'!E12+'jan 19'!D12</f>
        <v>2.29</v>
      </c>
      <c r="F12" s="8">
        <v>0</v>
      </c>
      <c r="G12" s="8">
        <f>'dec 18'!G12+'jan 19'!F12</f>
        <v>0</v>
      </c>
      <c r="H12" s="8">
        <f>'dec 18'!H12+'jan 19'!D12-'jan 19'!F12</f>
        <v>567.25999999999965</v>
      </c>
      <c r="I12" s="8">
        <v>542.76800000000014</v>
      </c>
      <c r="J12" s="8">
        <v>0.98</v>
      </c>
      <c r="K12" s="8">
        <f>'dec 18'!K12+'jan 19'!J12</f>
        <v>10.56</v>
      </c>
      <c r="L12" s="8">
        <v>0</v>
      </c>
      <c r="M12" s="8">
        <f>'dec 18'!M12+'jan 19'!L12</f>
        <v>0</v>
      </c>
      <c r="N12" s="8">
        <f>'dec 18'!N12+'jan 19'!J12-'jan 19'!L12</f>
        <v>673.10999999999979</v>
      </c>
      <c r="O12" s="9">
        <f>D12+J12</f>
        <v>1.03</v>
      </c>
      <c r="P12" s="10">
        <v>4.57</v>
      </c>
      <c r="Q12" s="10">
        <v>0</v>
      </c>
      <c r="R12" s="8">
        <f>'dec 18'!R33+'jan 19'!Q12</f>
        <v>0</v>
      </c>
      <c r="S12" s="10">
        <v>0</v>
      </c>
      <c r="T12" s="8">
        <f>'dec 18'!T33+'jan 19'!S12</f>
        <v>0</v>
      </c>
      <c r="U12" s="8">
        <f>'dec 18'!U12+'jan 19'!Q12-'jan 19'!S12</f>
        <v>38.860000000000007</v>
      </c>
      <c r="V12" s="8">
        <f t="shared" si="0"/>
        <v>1279.2299999999993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'dec 18'!E13+'jan 19'!D13</f>
        <v>2.8299999999999996</v>
      </c>
      <c r="F13" s="8">
        <v>0</v>
      </c>
      <c r="G13" s="8">
        <f>'dec 18'!G13+'jan 19'!F13</f>
        <v>0</v>
      </c>
      <c r="H13" s="8">
        <f>'dec 18'!H13+'jan 19'!D13-'jan 19'!F13</f>
        <v>314.7600000000001</v>
      </c>
      <c r="I13" s="8">
        <v>370.01399999999995</v>
      </c>
      <c r="J13" s="8">
        <v>0.66</v>
      </c>
      <c r="K13" s="8">
        <f>'dec 18'!K13+'jan 19'!J13</f>
        <v>10.780000000000001</v>
      </c>
      <c r="L13" s="8">
        <v>0</v>
      </c>
      <c r="M13" s="8">
        <f>'dec 18'!M13+'jan 19'!L13</f>
        <v>0</v>
      </c>
      <c r="N13" s="8">
        <f>'dec 18'!N13+'jan 19'!J13-'jan 19'!L13</f>
        <v>479.18000000000006</v>
      </c>
      <c r="O13" s="9">
        <f>D13+J13</f>
        <v>0.66</v>
      </c>
      <c r="P13" s="10">
        <v>4.4930000000000003</v>
      </c>
      <c r="Q13" s="10">
        <v>0</v>
      </c>
      <c r="R13" s="8">
        <f>'dec 18'!R34+'jan 19'!Q13</f>
        <v>0</v>
      </c>
      <c r="S13" s="10">
        <v>0</v>
      </c>
      <c r="T13" s="8">
        <f>'dec 18'!T34+'jan 19'!S13</f>
        <v>0</v>
      </c>
      <c r="U13" s="8">
        <f>'dec 18'!U13+'jan 19'!Q13-'jan 19'!S13</f>
        <v>21.169999999999998</v>
      </c>
      <c r="V13" s="8">
        <f t="shared" si="0"/>
        <v>815.11000000000013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>
        <f>'dec 18'!E14+'jan 19'!D14</f>
        <v>4.95</v>
      </c>
      <c r="F14" s="8">
        <v>0</v>
      </c>
      <c r="G14" s="8">
        <f>'dec 18'!G14+'jan 19'!F14</f>
        <v>0</v>
      </c>
      <c r="H14" s="8">
        <f>'dec 18'!H14+'jan 19'!D14-'jan 19'!F14</f>
        <v>1507.9599999999994</v>
      </c>
      <c r="I14" s="8">
        <v>284.35599999999999</v>
      </c>
      <c r="J14" s="8">
        <v>1.8</v>
      </c>
      <c r="K14" s="8">
        <f>'dec 18'!K14+'jan 19'!J14</f>
        <v>14.959999999999999</v>
      </c>
      <c r="L14" s="8">
        <v>0</v>
      </c>
      <c r="M14" s="8">
        <f>'dec 18'!M14+'jan 19'!L14</f>
        <v>0</v>
      </c>
      <c r="N14" s="8">
        <f>'dec 18'!N14+'jan 19'!J14-'jan 19'!L14</f>
        <v>477.21000000000009</v>
      </c>
      <c r="O14" s="9">
        <f>D14+J14</f>
        <v>1.8</v>
      </c>
      <c r="P14" s="10">
        <v>6.7349999999999994</v>
      </c>
      <c r="Q14" s="10">
        <v>0</v>
      </c>
      <c r="R14" s="8">
        <f>'dec 18'!R35+'jan 19'!Q14</f>
        <v>0</v>
      </c>
      <c r="S14" s="10">
        <v>0</v>
      </c>
      <c r="T14" s="8">
        <f>'dec 18'!T35+'jan 19'!S14</f>
        <v>0</v>
      </c>
      <c r="U14" s="8">
        <f>'dec 18'!U14+'jan 19'!Q14-'jan 19'!S14</f>
        <v>57.759999999999991</v>
      </c>
      <c r="V14" s="8">
        <f t="shared" si="0"/>
        <v>2042.9299999999994</v>
      </c>
    </row>
    <row r="15" spans="1:23" s="16" customFormat="1" ht="19.5" customHeight="1" x14ac:dyDescent="0.3">
      <c r="A15" s="12"/>
      <c r="B15" s="13" t="s">
        <v>20</v>
      </c>
      <c r="C15" s="14">
        <v>1087.0983333333334</v>
      </c>
      <c r="D15" s="15">
        <f>D14+D13+D12</f>
        <v>0.05</v>
      </c>
      <c r="E15" s="15">
        <f>'dec 18'!E15+'jan 19'!D15</f>
        <v>10.07</v>
      </c>
      <c r="F15" s="15">
        <f t="shared" ref="F15:Q15" si="2">F14+F13+F12</f>
        <v>0</v>
      </c>
      <c r="G15" s="15">
        <f>'dec 18'!G15+'jan 19'!F15</f>
        <v>0</v>
      </c>
      <c r="H15" s="15">
        <f>'dec 18'!H15+'jan 19'!D15-'jan 19'!F15</f>
        <v>2389.98</v>
      </c>
      <c r="I15" s="15">
        <f t="shared" si="2"/>
        <v>1197.1379999999999</v>
      </c>
      <c r="J15" s="15">
        <f t="shared" si="2"/>
        <v>3.44</v>
      </c>
      <c r="K15" s="15">
        <f>'dec 18'!K15+'jan 19'!J15</f>
        <v>33.83</v>
      </c>
      <c r="L15" s="15">
        <f t="shared" si="2"/>
        <v>0</v>
      </c>
      <c r="M15" s="15">
        <f>'dec 18'!M15+'jan 19'!L15</f>
        <v>0</v>
      </c>
      <c r="N15" s="15">
        <f>'dec 18'!N15+'jan 19'!J15-'jan 19'!L15</f>
        <v>1627.03</v>
      </c>
      <c r="O15" s="15">
        <f t="shared" si="2"/>
        <v>3.49</v>
      </c>
      <c r="P15" s="15">
        <f t="shared" si="2"/>
        <v>15.798</v>
      </c>
      <c r="Q15" s="15">
        <f t="shared" si="2"/>
        <v>0</v>
      </c>
      <c r="R15" s="15">
        <f>'dec 18'!R36+'jan 19'!Q15</f>
        <v>0</v>
      </c>
      <c r="S15" s="157">
        <v>0</v>
      </c>
      <c r="T15" s="15">
        <f>'dec 18'!T36+'jan 19'!S15</f>
        <v>0</v>
      </c>
      <c r="U15" s="15">
        <f>'dec 18'!U15+'jan 19'!Q15-'jan 19'!S15</f>
        <v>117.78999999999999</v>
      </c>
      <c r="V15" s="15">
        <f t="shared" si="0"/>
        <v>4134.8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0.4</v>
      </c>
      <c r="E16" s="8">
        <f>'dec 18'!E16+'jan 19'!D16</f>
        <v>7.394000000000001</v>
      </c>
      <c r="F16" s="8">
        <v>0</v>
      </c>
      <c r="G16" s="8">
        <f>'dec 18'!G16+'jan 19'!F16</f>
        <v>0</v>
      </c>
      <c r="H16" s="8">
        <f>'dec 18'!H16+'jan 19'!D16-'jan 19'!F16</f>
        <v>969.11200000000031</v>
      </c>
      <c r="I16" s="8">
        <v>38.61</v>
      </c>
      <c r="J16" s="8">
        <v>0</v>
      </c>
      <c r="K16" s="8">
        <f>'dec 18'!K16+'jan 19'!J16</f>
        <v>2.9760000000000004</v>
      </c>
      <c r="L16" s="8">
        <v>0</v>
      </c>
      <c r="M16" s="8">
        <f>'dec 18'!M16+'jan 19'!L16</f>
        <v>0</v>
      </c>
      <c r="N16" s="8">
        <f>'dec 18'!N16+'jan 19'!J16-'jan 19'!L16</f>
        <v>76.96099999999997</v>
      </c>
      <c r="O16" s="9">
        <f>D16+J16</f>
        <v>0.4</v>
      </c>
      <c r="P16" s="10">
        <v>93.77</v>
      </c>
      <c r="Q16" s="10">
        <v>0</v>
      </c>
      <c r="R16" s="8">
        <f>'dec 18'!R37+'jan 19'!Q16</f>
        <v>0</v>
      </c>
      <c r="S16" s="10">
        <v>0</v>
      </c>
      <c r="T16" s="8">
        <f>'dec 18'!T37+'jan 19'!S16</f>
        <v>0</v>
      </c>
      <c r="U16" s="8">
        <f>'dec 18'!U16+'jan 19'!Q16-'jan 19'!S16</f>
        <v>245.88200000000001</v>
      </c>
      <c r="V16" s="8">
        <f t="shared" si="0"/>
        <v>1291.9550000000004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'dec 18'!E17+'jan 19'!D17</f>
        <v>0</v>
      </c>
      <c r="F17" s="21">
        <v>0</v>
      </c>
      <c r="G17" s="8">
        <f>'dec 18'!G17+'jan 19'!F17</f>
        <v>0</v>
      </c>
      <c r="H17" s="8">
        <f>'dec 18'!H17+'jan 19'!D17-'jan 19'!F17</f>
        <v>182.22</v>
      </c>
      <c r="I17" s="21">
        <v>265.88</v>
      </c>
      <c r="J17" s="21">
        <v>0.15</v>
      </c>
      <c r="K17" s="8">
        <f>'dec 18'!K17+'jan 19'!J17</f>
        <v>7.8830000000000009</v>
      </c>
      <c r="L17" s="21">
        <v>0</v>
      </c>
      <c r="M17" s="8">
        <f>'dec 18'!M17+'jan 19'!L17</f>
        <v>0</v>
      </c>
      <c r="N17" s="8">
        <f>'dec 18'!N17+'jan 19'!J17-'jan 19'!L17</f>
        <v>314.74599999999998</v>
      </c>
      <c r="O17" s="22">
        <f>D17+J17</f>
        <v>0.15</v>
      </c>
      <c r="P17" s="23">
        <v>6.11</v>
      </c>
      <c r="Q17" s="23">
        <v>0.35</v>
      </c>
      <c r="R17" s="8">
        <f>'dec 18'!R38+'jan 19'!Q17</f>
        <v>48.010000000000005</v>
      </c>
      <c r="S17" s="10">
        <v>0</v>
      </c>
      <c r="T17" s="8">
        <f>'dec 18'!T38+'jan 19'!S17</f>
        <v>0</v>
      </c>
      <c r="U17" s="8">
        <f>'dec 18'!U17+'jan 19'!Q17-'jan 19'!S17</f>
        <v>45.56</v>
      </c>
      <c r="V17" s="8">
        <f t="shared" si="0"/>
        <v>542.52600000000007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0.95</v>
      </c>
      <c r="E18" s="8">
        <f>'dec 18'!E18+'jan 19'!D18</f>
        <v>3.2299999999999995</v>
      </c>
      <c r="F18" s="8">
        <v>0</v>
      </c>
      <c r="G18" s="8">
        <f>'dec 18'!G18+'jan 19'!F18</f>
        <v>0</v>
      </c>
      <c r="H18" s="8">
        <f>'dec 18'!H18+'jan 19'!D18-'jan 19'!F18</f>
        <v>201.29000000000005</v>
      </c>
      <c r="I18" s="8">
        <v>305.74</v>
      </c>
      <c r="J18" s="8">
        <v>3.3519999999999999</v>
      </c>
      <c r="K18" s="8">
        <f>'dec 18'!K18+'jan 19'!J18</f>
        <v>12.141999999999999</v>
      </c>
      <c r="L18" s="8">
        <v>0</v>
      </c>
      <c r="M18" s="8">
        <f>'dec 18'!M18+'jan 19'!L18</f>
        <v>0</v>
      </c>
      <c r="N18" s="8">
        <f>'dec 18'!N18+'jan 19'!J18-'jan 19'!L18</f>
        <v>314.66899999999987</v>
      </c>
      <c r="O18" s="9">
        <f>D18+J18</f>
        <v>4.3019999999999996</v>
      </c>
      <c r="P18" s="10">
        <v>1.92</v>
      </c>
      <c r="Q18" s="10">
        <v>0.32</v>
      </c>
      <c r="R18" s="8">
        <f>'dec 18'!R39+'jan 19'!Q18</f>
        <v>0.32</v>
      </c>
      <c r="S18" s="10">
        <v>0</v>
      </c>
      <c r="T18" s="8">
        <f>'dec 18'!T39+'jan 19'!S18</f>
        <v>0</v>
      </c>
      <c r="U18" s="8">
        <f>'dec 18'!U18+'jan 19'!Q18-'jan 19'!S18</f>
        <v>8.3749999999999982</v>
      </c>
      <c r="V18" s="8">
        <f t="shared" si="0"/>
        <v>524.33399999999995</v>
      </c>
    </row>
    <row r="19" spans="1:23" s="16" customFormat="1" ht="19.5" customHeight="1" x14ac:dyDescent="0.3">
      <c r="A19" s="12"/>
      <c r="B19" s="13" t="s">
        <v>24</v>
      </c>
      <c r="C19" s="14">
        <v>732.69</v>
      </c>
      <c r="D19" s="15">
        <f>D16+D17+D18</f>
        <v>1.35</v>
      </c>
      <c r="E19" s="15">
        <f>'dec 18'!E19+'jan 19'!D19</f>
        <v>10.623999999999999</v>
      </c>
      <c r="F19" s="15">
        <f t="shared" ref="F19:Q19" si="3">F16+F17+F18</f>
        <v>0</v>
      </c>
      <c r="G19" s="15">
        <f>'dec 18'!G19+'jan 19'!F19</f>
        <v>0</v>
      </c>
      <c r="H19" s="15">
        <f>'dec 18'!H19+'jan 19'!D19-'jan 19'!F19</f>
        <v>1352.6220000000003</v>
      </c>
      <c r="I19" s="15">
        <f t="shared" si="3"/>
        <v>610.23</v>
      </c>
      <c r="J19" s="15">
        <f t="shared" si="3"/>
        <v>3.5019999999999998</v>
      </c>
      <c r="K19" s="15">
        <f>'dec 18'!K19+'jan 19'!J19</f>
        <v>23.001000000000001</v>
      </c>
      <c r="L19" s="15">
        <f t="shared" si="3"/>
        <v>0</v>
      </c>
      <c r="M19" s="15">
        <f>'dec 18'!M19+'jan 19'!L19</f>
        <v>0</v>
      </c>
      <c r="N19" s="15">
        <f>'dec 18'!N19+'jan 19'!J19-'jan 19'!L19</f>
        <v>706.37599999999998</v>
      </c>
      <c r="O19" s="15">
        <f t="shared" si="3"/>
        <v>4.8519999999999994</v>
      </c>
      <c r="P19" s="15">
        <f t="shared" si="3"/>
        <v>101.8</v>
      </c>
      <c r="Q19" s="15">
        <f t="shared" si="3"/>
        <v>0.66999999999999993</v>
      </c>
      <c r="R19" s="15">
        <f>'dec 18'!R40+'jan 19'!Q19</f>
        <v>0.66999999999999993</v>
      </c>
      <c r="S19" s="157">
        <v>0</v>
      </c>
      <c r="T19" s="15">
        <f>'dec 18'!T40+'jan 19'!S19</f>
        <v>0</v>
      </c>
      <c r="U19" s="15">
        <f>'dec 18'!U19+'jan 19'!Q19-'jan 19'!S19</f>
        <v>299.81700000000001</v>
      </c>
      <c r="V19" s="15">
        <f t="shared" si="0"/>
        <v>2358.8150000000005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2.35</v>
      </c>
      <c r="E20" s="8">
        <f>'dec 18'!E20+'jan 19'!D20</f>
        <v>5.0500000000000007</v>
      </c>
      <c r="F20" s="8">
        <v>0</v>
      </c>
      <c r="G20" s="8">
        <f>'dec 18'!G20+'jan 19'!F20</f>
        <v>0</v>
      </c>
      <c r="H20" s="8">
        <f>'dec 18'!H20+'jan 19'!D20-'jan 19'!F20</f>
        <v>749.23999999999967</v>
      </c>
      <c r="I20" s="8">
        <v>115.875</v>
      </c>
      <c r="J20" s="8">
        <v>1.08</v>
      </c>
      <c r="K20" s="8">
        <f>'dec 18'!K20+'jan 19'!J20</f>
        <v>18.22</v>
      </c>
      <c r="L20" s="8">
        <v>0</v>
      </c>
      <c r="M20" s="8">
        <f>'dec 18'!M20+'jan 19'!L20</f>
        <v>0</v>
      </c>
      <c r="N20" s="8">
        <f>'dec 18'!N20+'jan 19'!J20-'jan 19'!L20</f>
        <v>349.99999999999994</v>
      </c>
      <c r="O20" s="9">
        <f>D20+J20</f>
        <v>3.43</v>
      </c>
      <c r="P20" s="10">
        <v>0.62</v>
      </c>
      <c r="Q20" s="10">
        <v>0.08</v>
      </c>
      <c r="R20" s="8">
        <f>'dec 18'!R41+'jan 19'!Q20</f>
        <v>0.08</v>
      </c>
      <c r="S20" s="10">
        <v>0</v>
      </c>
      <c r="T20" s="8">
        <f>'dec 18'!T41+'jan 19'!S20</f>
        <v>0</v>
      </c>
      <c r="U20" s="8">
        <f>'dec 18'!U20+'jan 19'!Q20-'jan 19'!S20</f>
        <v>40.9</v>
      </c>
      <c r="V20" s="8">
        <f t="shared" si="0"/>
        <v>1140.1399999999996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0.54</v>
      </c>
      <c r="E21" s="8">
        <f>'dec 18'!E21+'jan 19'!D21</f>
        <v>2.7</v>
      </c>
      <c r="F21" s="8">
        <v>0</v>
      </c>
      <c r="G21" s="8">
        <f>'dec 18'!G21+'jan 19'!F21</f>
        <v>0</v>
      </c>
      <c r="H21" s="8">
        <f>'dec 18'!H21+'jan 19'!D21-'jan 19'!F21</f>
        <v>120.94999999999999</v>
      </c>
      <c r="I21" s="8">
        <v>308.03899999999999</v>
      </c>
      <c r="J21" s="8">
        <v>0.2</v>
      </c>
      <c r="K21" s="8">
        <f>'dec 18'!K21+'jan 19'!J21</f>
        <v>10.259999999999998</v>
      </c>
      <c r="L21" s="8">
        <v>0</v>
      </c>
      <c r="M21" s="8">
        <f>'dec 18'!M21+'jan 19'!L21</f>
        <v>0</v>
      </c>
      <c r="N21" s="8">
        <f>'dec 18'!N21+'jan 19'!J21-'jan 19'!L21</f>
        <v>377.88300000000004</v>
      </c>
      <c r="O21" s="9">
        <f>D21+J21</f>
        <v>0.74</v>
      </c>
      <c r="P21" s="10">
        <v>5.48</v>
      </c>
      <c r="Q21" s="10">
        <v>0</v>
      </c>
      <c r="R21" s="8">
        <f>'dec 18'!R42+'jan 19'!Q21</f>
        <v>0</v>
      </c>
      <c r="S21" s="10">
        <v>0</v>
      </c>
      <c r="T21" s="8">
        <f>'dec 18'!T42+'jan 19'!S21</f>
        <v>0</v>
      </c>
      <c r="U21" s="8">
        <f>'dec 18'!U21+'jan 19'!Q21-'jan 19'!S21</f>
        <v>39.300000000000011</v>
      </c>
      <c r="V21" s="8">
        <f t="shared" si="0"/>
        <v>538.13300000000004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0.24</v>
      </c>
      <c r="E22" s="8">
        <f>'dec 18'!E22+'jan 19'!D22</f>
        <v>0.79</v>
      </c>
      <c r="F22" s="8">
        <v>0</v>
      </c>
      <c r="G22" s="8">
        <f>'dec 18'!G22+'jan 19'!F22</f>
        <v>0</v>
      </c>
      <c r="H22" s="8">
        <f>'dec 18'!H22+'jan 19'!D22-'jan 19'!F22</f>
        <v>450.69999999999993</v>
      </c>
      <c r="I22" s="8">
        <v>182.86399999999998</v>
      </c>
      <c r="J22" s="8">
        <v>0.08</v>
      </c>
      <c r="K22" s="8">
        <f>'dec 18'!K22+'jan 19'!J22</f>
        <v>9.31</v>
      </c>
      <c r="L22" s="8">
        <v>0</v>
      </c>
      <c r="M22" s="8">
        <f>'dec 18'!M22+'jan 19'!L22</f>
        <v>0</v>
      </c>
      <c r="N22" s="8">
        <f>'dec 18'!N22+'jan 19'!J22-'jan 19'!L22</f>
        <v>163.08000000000004</v>
      </c>
      <c r="O22" s="9">
        <f>D22+J22</f>
        <v>0.32</v>
      </c>
      <c r="P22" s="10">
        <v>5.87</v>
      </c>
      <c r="Q22" s="10">
        <v>0</v>
      </c>
      <c r="R22" s="8">
        <f>'dec 18'!R43+'jan 19'!Q22</f>
        <v>0</v>
      </c>
      <c r="S22" s="10">
        <v>0</v>
      </c>
      <c r="T22" s="8">
        <f>'dec 18'!T43+'jan 19'!S22</f>
        <v>0</v>
      </c>
      <c r="U22" s="8">
        <f>'dec 18'!U22+'jan 19'!Q22-'jan 19'!S22</f>
        <v>14.72</v>
      </c>
      <c r="V22" s="8">
        <f t="shared" si="0"/>
        <v>628.5</v>
      </c>
    </row>
    <row r="23" spans="1:23" s="16" customFormat="1" ht="25.5" customHeight="1" x14ac:dyDescent="0.3">
      <c r="A23" s="12"/>
      <c r="B23" s="13" t="s">
        <v>28</v>
      </c>
      <c r="C23" s="14">
        <v>431.06666666666661</v>
      </c>
      <c r="D23" s="15">
        <f>SUM(D20:D22)</f>
        <v>3.13</v>
      </c>
      <c r="E23" s="15">
        <f>'dec 18'!E23+'jan 19'!D23</f>
        <v>8.5399999999999991</v>
      </c>
      <c r="F23" s="15">
        <f t="shared" ref="F23:Q23" si="4">SUM(F20:F22)</f>
        <v>0</v>
      </c>
      <c r="G23" s="15">
        <f>'dec 18'!G23+'jan 19'!F23</f>
        <v>0</v>
      </c>
      <c r="H23" s="15">
        <f>'dec 18'!H23+'jan 19'!D23-'jan 19'!F23</f>
        <v>1320.8899999999996</v>
      </c>
      <c r="I23" s="15">
        <f t="shared" si="4"/>
        <v>606.77800000000002</v>
      </c>
      <c r="J23" s="15">
        <f t="shared" si="4"/>
        <v>1.36</v>
      </c>
      <c r="K23" s="15">
        <f>'dec 18'!K23+'jan 19'!J23</f>
        <v>37.79</v>
      </c>
      <c r="L23" s="15">
        <f t="shared" si="4"/>
        <v>0</v>
      </c>
      <c r="M23" s="15">
        <f>'dec 18'!M23+'jan 19'!L23</f>
        <v>0</v>
      </c>
      <c r="N23" s="15">
        <f>'dec 18'!N23+'jan 19'!J23-'jan 19'!L23</f>
        <v>890.96300000000008</v>
      </c>
      <c r="O23" s="15">
        <f t="shared" si="4"/>
        <v>4.49</v>
      </c>
      <c r="P23" s="15">
        <f t="shared" si="4"/>
        <v>11.97</v>
      </c>
      <c r="Q23" s="15">
        <f t="shared" si="4"/>
        <v>0.08</v>
      </c>
      <c r="R23" s="15">
        <f>'dec 18'!R44+'jan 19'!Q23</f>
        <v>0.08</v>
      </c>
      <c r="S23" s="157">
        <v>0</v>
      </c>
      <c r="T23" s="15">
        <f>'dec 18'!T44+'jan 19'!S23</f>
        <v>0</v>
      </c>
      <c r="U23" s="15">
        <f>'dec 18'!U23+'jan 19'!Q23-'jan 19'!S23</f>
        <v>94.920000000000016</v>
      </c>
      <c r="V23" s="15">
        <f t="shared" si="0"/>
        <v>2306.7729999999997</v>
      </c>
      <c r="W23" s="17"/>
    </row>
    <row r="24" spans="1:23" s="16" customFormat="1" ht="19.5" customHeight="1" x14ac:dyDescent="0.3">
      <c r="A24" s="12"/>
      <c r="B24" s="13" t="s">
        <v>29</v>
      </c>
      <c r="C24" s="14">
        <v>2493.6233333333334</v>
      </c>
      <c r="D24" s="15">
        <f>D23+D19+D15+D11</f>
        <v>4.53</v>
      </c>
      <c r="E24" s="15">
        <f>'dec 18'!E24+'jan 19'!D24</f>
        <v>30.274000000000001</v>
      </c>
      <c r="F24" s="15">
        <f t="shared" ref="F24:Q24" si="5">F23+F19+F15+F11</f>
        <v>0</v>
      </c>
      <c r="G24" s="15">
        <f>'dec 18'!G24+'jan 19'!F24</f>
        <v>0</v>
      </c>
      <c r="H24" s="15">
        <f>'dec 18'!H24+'jan 19'!D24-'jan 19'!F24</f>
        <v>5839.4219999999987</v>
      </c>
      <c r="I24" s="15">
        <f t="shared" si="5"/>
        <v>3447.9470000000001</v>
      </c>
      <c r="J24" s="15">
        <f t="shared" si="5"/>
        <v>22.012</v>
      </c>
      <c r="K24" s="15">
        <f>'dec 18'!K24+'jan 19'!J24</f>
        <v>181.89099999999996</v>
      </c>
      <c r="L24" s="15">
        <f t="shared" si="5"/>
        <v>0</v>
      </c>
      <c r="M24" s="15">
        <f>'dec 18'!M24+'jan 19'!L24</f>
        <v>0</v>
      </c>
      <c r="N24" s="15">
        <f>'dec 18'!N24+'jan 19'!J24-'jan 19'!L24</f>
        <v>4543.0540000000001</v>
      </c>
      <c r="O24" s="15">
        <f t="shared" si="5"/>
        <v>22.921999999999997</v>
      </c>
      <c r="P24" s="15">
        <f t="shared" si="5"/>
        <v>141.20799999999997</v>
      </c>
      <c r="Q24" s="15">
        <f t="shared" si="5"/>
        <v>0.74999999999999989</v>
      </c>
      <c r="R24" s="15">
        <f>'dec 18'!R45+'jan 19'!Q24</f>
        <v>0.74999999999999989</v>
      </c>
      <c r="S24" s="157">
        <v>0</v>
      </c>
      <c r="T24" s="15">
        <f>'dec 18'!T45+'jan 19'!S24</f>
        <v>0</v>
      </c>
      <c r="U24" s="15">
        <f>'dec 18'!U24+'jan 19'!Q24-'jan 19'!S24</f>
        <v>627.33699999999999</v>
      </c>
      <c r="V24" s="15">
        <f t="shared" si="0"/>
        <v>11009.812999999998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47.46</v>
      </c>
      <c r="E25" s="8">
        <f>'dec 18'!E25+'jan 19'!D25</f>
        <v>221.18000000000004</v>
      </c>
      <c r="F25" s="8">
        <v>0</v>
      </c>
      <c r="G25" s="8">
        <f>'dec 18'!G25+'jan 19'!F25</f>
        <v>0</v>
      </c>
      <c r="H25" s="8">
        <f>'dec 18'!H25+'jan 19'!D25-'jan 19'!F25</f>
        <v>6761.9120000000012</v>
      </c>
      <c r="I25" s="8">
        <v>42.29</v>
      </c>
      <c r="J25" s="8">
        <v>0</v>
      </c>
      <c r="K25" s="8">
        <f>'dec 18'!K25+'jan 19'!J25</f>
        <v>0</v>
      </c>
      <c r="L25" s="8">
        <v>0</v>
      </c>
      <c r="M25" s="8">
        <f>'dec 18'!M25+'jan 19'!L25</f>
        <v>0</v>
      </c>
      <c r="N25" s="8">
        <f>'dec 18'!N25+'jan 19'!J25-'jan 19'!L25</f>
        <v>58.64</v>
      </c>
      <c r="O25" s="9">
        <f>D25+J25</f>
        <v>47.46</v>
      </c>
      <c r="P25" s="10">
        <v>0</v>
      </c>
      <c r="Q25" s="10">
        <v>0</v>
      </c>
      <c r="R25" s="8">
        <f>'dec 18'!R46+'jan 19'!Q25</f>
        <v>0</v>
      </c>
      <c r="S25" s="10">
        <v>0</v>
      </c>
      <c r="T25" s="8">
        <f>'dec 18'!T46+'jan 19'!S25</f>
        <v>0</v>
      </c>
      <c r="U25" s="8">
        <f>'dec 18'!U25+'jan 19'!Q25-'jan 19'!S25</f>
        <v>0</v>
      </c>
      <c r="V25" s="8">
        <f t="shared" si="0"/>
        <v>6820.5520000000015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7.77</v>
      </c>
      <c r="E26" s="8">
        <f>'dec 18'!E26+'jan 19'!D26</f>
        <v>116.31</v>
      </c>
      <c r="F26" s="8">
        <v>0</v>
      </c>
      <c r="G26" s="8">
        <f>'dec 18'!G26+'jan 19'!F26</f>
        <v>0</v>
      </c>
      <c r="H26" s="8">
        <f>'dec 18'!H26+'jan 19'!D26-'jan 19'!F26</f>
        <v>4851.0500000000011</v>
      </c>
      <c r="I26" s="8">
        <v>47.46</v>
      </c>
      <c r="J26" s="8">
        <v>4.67</v>
      </c>
      <c r="K26" s="8">
        <f>'dec 18'!K26+'jan 19'!J26</f>
        <v>19.25</v>
      </c>
      <c r="L26" s="8">
        <v>0</v>
      </c>
      <c r="M26" s="8">
        <f>'dec 18'!M26+'jan 19'!L26</f>
        <v>0</v>
      </c>
      <c r="N26" s="8">
        <f>'dec 18'!N26+'jan 19'!J26-'jan 19'!L26</f>
        <v>510.60799999999995</v>
      </c>
      <c r="O26" s="9">
        <f>D26+J26</f>
        <v>12.44</v>
      </c>
      <c r="P26" s="10">
        <v>0</v>
      </c>
      <c r="Q26" s="10">
        <v>0.45</v>
      </c>
      <c r="R26" s="8">
        <f>'dec 18'!R47+'jan 19'!Q26</f>
        <v>0.45</v>
      </c>
      <c r="S26" s="10">
        <v>0</v>
      </c>
      <c r="T26" s="8">
        <f>'dec 18'!T47+'jan 19'!S26</f>
        <v>0</v>
      </c>
      <c r="U26" s="8">
        <f>'dec 18'!U26+'jan 19'!Q26-'jan 19'!S26</f>
        <v>2.8200000000000003</v>
      </c>
      <c r="V26" s="8">
        <f t="shared" si="0"/>
        <v>5364.478000000001</v>
      </c>
    </row>
    <row r="27" spans="1:23" s="16" customFormat="1" ht="19.5" customHeight="1" x14ac:dyDescent="0.3">
      <c r="A27" s="12"/>
      <c r="B27" s="26" t="s">
        <v>32</v>
      </c>
      <c r="C27" s="14"/>
      <c r="D27" s="15">
        <f>D26+D25</f>
        <v>55.230000000000004</v>
      </c>
      <c r="E27" s="15">
        <f>'dec 18'!E27+'jan 19'!D27</f>
        <v>337.49000000000007</v>
      </c>
      <c r="F27" s="15">
        <f t="shared" ref="F27:Q27" si="6">F26+F25</f>
        <v>0</v>
      </c>
      <c r="G27" s="15">
        <f>'dec 18'!G27+'jan 19'!F27</f>
        <v>0</v>
      </c>
      <c r="H27" s="15">
        <f>'dec 18'!H27+'jan 19'!D27-'jan 19'!F27</f>
        <v>11612.962</v>
      </c>
      <c r="I27" s="15">
        <f t="shared" si="6"/>
        <v>89.75</v>
      </c>
      <c r="J27" s="15">
        <f t="shared" si="6"/>
        <v>4.67</v>
      </c>
      <c r="K27" s="15">
        <f>'dec 18'!K27+'jan 19'!J27</f>
        <v>17.96</v>
      </c>
      <c r="L27" s="15">
        <f t="shared" si="6"/>
        <v>0</v>
      </c>
      <c r="M27" s="15">
        <f>'dec 18'!M27+'jan 19'!L27</f>
        <v>0</v>
      </c>
      <c r="N27" s="15">
        <f>'dec 18'!N27+'jan 19'!J27-'jan 19'!L27</f>
        <v>567.95800000000008</v>
      </c>
      <c r="O27" s="15">
        <f t="shared" si="6"/>
        <v>59.9</v>
      </c>
      <c r="P27" s="15">
        <f t="shared" si="6"/>
        <v>0</v>
      </c>
      <c r="Q27" s="15">
        <f t="shared" si="6"/>
        <v>0.45</v>
      </c>
      <c r="R27" s="15">
        <f>'dec 18'!R48+'jan 19'!Q27</f>
        <v>0.45</v>
      </c>
      <c r="S27" s="157">
        <v>0</v>
      </c>
      <c r="T27" s="15">
        <f>'dec 18'!T48+'jan 19'!S27</f>
        <v>0</v>
      </c>
      <c r="U27" s="15">
        <f>'dec 18'!U27+'jan 19'!Q27-'jan 19'!S27</f>
        <v>2.8200000000000003</v>
      </c>
      <c r="V27" s="15">
        <f t="shared" si="0"/>
        <v>12183.74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16.89</v>
      </c>
      <c r="E28" s="8">
        <f>'dec 18'!E28+'jan 19'!D28</f>
        <v>341.15</v>
      </c>
      <c r="F28" s="8">
        <v>0</v>
      </c>
      <c r="G28" s="8">
        <f>'dec 18'!G28+'jan 19'!F28</f>
        <v>0</v>
      </c>
      <c r="H28" s="8">
        <f>'dec 18'!H28+'jan 19'!D28-'jan 19'!F28</f>
        <v>3480.0279999999998</v>
      </c>
      <c r="I28" s="8">
        <v>74.63</v>
      </c>
      <c r="J28" s="8">
        <v>0.15</v>
      </c>
      <c r="K28" s="8">
        <f>'dec 18'!K28+'jan 19'!J28</f>
        <v>0.3</v>
      </c>
      <c r="L28" s="8">
        <v>0</v>
      </c>
      <c r="M28" s="8">
        <f>'dec 18'!M28+'jan 19'!L28</f>
        <v>0</v>
      </c>
      <c r="N28" s="8">
        <f>'dec 18'!N28+'jan 19'!J28-'jan 19'!L28</f>
        <v>52.09</v>
      </c>
      <c r="O28" s="9">
        <f>D28+J28</f>
        <v>17.04</v>
      </c>
      <c r="P28" s="10">
        <v>0</v>
      </c>
      <c r="Q28" s="10">
        <v>0</v>
      </c>
      <c r="R28" s="8">
        <f>'dec 18'!R49+'jan 19'!Q28</f>
        <v>0</v>
      </c>
      <c r="S28" s="10">
        <v>0</v>
      </c>
      <c r="T28" s="8">
        <f>'dec 18'!T49+'jan 19'!S28</f>
        <v>0</v>
      </c>
      <c r="U28" s="8">
        <f>'dec 18'!U28+'jan 19'!Q28-'jan 19'!S28</f>
        <v>56.250000000000007</v>
      </c>
      <c r="V28" s="8">
        <f t="shared" si="0"/>
        <v>3588.3679999999999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5.3</v>
      </c>
      <c r="E29" s="8">
        <f>'dec 18'!E29+'jan 19'!D29</f>
        <v>148.54500000000002</v>
      </c>
      <c r="F29" s="8">
        <v>0</v>
      </c>
      <c r="G29" s="8">
        <f>'dec 18'!G29+'jan 19'!F29</f>
        <v>0</v>
      </c>
      <c r="H29" s="8">
        <f>'dec 18'!H29+'jan 19'!D29-'jan 19'!F29</f>
        <v>148.54500000000002</v>
      </c>
      <c r="I29" s="8"/>
      <c r="J29" s="8">
        <v>0</v>
      </c>
      <c r="K29" s="8">
        <f>'dec 18'!K29+'jan 19'!J29</f>
        <v>6.3000000000000007</v>
      </c>
      <c r="L29" s="8">
        <v>0</v>
      </c>
      <c r="M29" s="8">
        <f>'dec 18'!M29+'jan 19'!L29</f>
        <v>0</v>
      </c>
      <c r="N29" s="8">
        <f>'dec 18'!N29+'jan 19'!J29-'jan 19'!L29</f>
        <v>6.3000000000000007</v>
      </c>
      <c r="O29" s="9"/>
      <c r="P29" s="10"/>
      <c r="Q29" s="10">
        <v>0</v>
      </c>
      <c r="R29" s="8">
        <f>'dec 18'!R50+'jan 19'!Q29</f>
        <v>57.257000000000005</v>
      </c>
      <c r="S29" s="10">
        <v>0</v>
      </c>
      <c r="T29" s="8">
        <f>'dec 18'!T50+'jan 19'!S29</f>
        <v>0</v>
      </c>
      <c r="U29" s="8">
        <f>'dec 18'!U29+'jan 19'!Q29-'jan 19'!S29</f>
        <v>0</v>
      </c>
      <c r="V29" s="8">
        <f t="shared" si="0"/>
        <v>154.84500000000003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4.96</v>
      </c>
      <c r="E30" s="8">
        <f>'dec 18'!E30+'jan 19'!D30</f>
        <v>206.95899999999997</v>
      </c>
      <c r="F30" s="8">
        <v>0</v>
      </c>
      <c r="G30" s="8">
        <f>'dec 18'!G30+'jan 19'!F30</f>
        <v>0</v>
      </c>
      <c r="H30" s="8">
        <f>'dec 18'!H30+'jan 19'!D30-'jan 19'!F30</f>
        <v>3794.951</v>
      </c>
      <c r="I30" s="8"/>
      <c r="J30" s="8">
        <v>0</v>
      </c>
      <c r="K30" s="8">
        <f>'dec 18'!K30+'jan 19'!J30</f>
        <v>0</v>
      </c>
      <c r="L30" s="8">
        <v>0</v>
      </c>
      <c r="M30" s="8">
        <f>'dec 18'!M30+'jan 19'!L30</f>
        <v>0</v>
      </c>
      <c r="N30" s="8">
        <f>'dec 18'!N30+'jan 19'!J30-'jan 19'!L30</f>
        <v>41.210000000000008</v>
      </c>
      <c r="O30" s="9"/>
      <c r="P30" s="10"/>
      <c r="Q30" s="10">
        <v>0</v>
      </c>
      <c r="R30" s="8">
        <f>'dec 18'!R51+'jan 19'!Q30</f>
        <v>0</v>
      </c>
      <c r="S30" s="10">
        <v>0</v>
      </c>
      <c r="T30" s="8">
        <f>'dec 18'!T51+'jan 19'!S30</f>
        <v>0</v>
      </c>
      <c r="U30" s="8">
        <f>'dec 18'!U30+'jan 19'!Q30-'jan 19'!S30</f>
        <v>72.55</v>
      </c>
      <c r="V30" s="8">
        <f t="shared" si="0"/>
        <v>3908.7110000000002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7.0629999999999997</v>
      </c>
      <c r="E31" s="8">
        <f>'dec 18'!E31+'jan 19'!D31</f>
        <v>74.483999999999995</v>
      </c>
      <c r="F31" s="8">
        <v>0</v>
      </c>
      <c r="G31" s="8">
        <f>'dec 18'!G31+'jan 19'!F31</f>
        <v>0</v>
      </c>
      <c r="H31" s="8">
        <f>'dec 18'!H31+'jan 19'!D31-'jan 19'!F31</f>
        <v>2355.3652999999999</v>
      </c>
      <c r="I31" s="8">
        <v>109.83</v>
      </c>
      <c r="J31" s="8">
        <v>0</v>
      </c>
      <c r="K31" s="8">
        <f>'dec 18'!K31+'jan 19'!J31</f>
        <v>2.556</v>
      </c>
      <c r="L31" s="8">
        <v>0</v>
      </c>
      <c r="M31" s="8">
        <f>'dec 18'!M31+'jan 19'!L31</f>
        <v>0</v>
      </c>
      <c r="N31" s="8">
        <f>'dec 18'!N31+'jan 19'!J31-'jan 19'!L31</f>
        <v>143.43399999999997</v>
      </c>
      <c r="O31" s="9">
        <f>D31+J31</f>
        <v>7.0629999999999997</v>
      </c>
      <c r="P31" s="10">
        <v>0</v>
      </c>
      <c r="Q31" s="10">
        <v>0.09</v>
      </c>
      <c r="R31" s="8">
        <f>'dec 18'!R52+'jan 19'!Q31</f>
        <v>0.09</v>
      </c>
      <c r="S31" s="10">
        <v>0</v>
      </c>
      <c r="T31" s="8">
        <f>'dec 18'!T52+'jan 19'!S31</f>
        <v>0.09</v>
      </c>
      <c r="U31" s="8">
        <f>'dec 18'!U31+'jan 19'!Q31-'jan 19'!S31</f>
        <v>18.149999999999999</v>
      </c>
      <c r="V31" s="8">
        <f t="shared" si="0"/>
        <v>2516.9492999999998</v>
      </c>
    </row>
    <row r="32" spans="1:23" s="16" customFormat="1" ht="24.75" customHeight="1" x14ac:dyDescent="0.3">
      <c r="A32" s="12"/>
      <c r="B32" s="13" t="s">
        <v>36</v>
      </c>
      <c r="C32" s="14">
        <v>15033.32</v>
      </c>
      <c r="D32" s="15">
        <f>D31+D30+D29+D28</f>
        <v>34.213000000000001</v>
      </c>
      <c r="E32" s="15">
        <f>'dec 18'!E32+'jan 19'!D32</f>
        <v>771.13800000000003</v>
      </c>
      <c r="F32" s="15">
        <f t="shared" ref="F32:Q32" si="7">F31+F30+F29+F28</f>
        <v>0</v>
      </c>
      <c r="G32" s="15">
        <f>'dec 18'!G32+'jan 19'!F32</f>
        <v>0</v>
      </c>
      <c r="H32" s="15">
        <f>'dec 18'!H32+'jan 19'!D32-'jan 19'!F32</f>
        <v>9778.8892999999971</v>
      </c>
      <c r="I32" s="15">
        <f t="shared" si="7"/>
        <v>184.45999999999998</v>
      </c>
      <c r="J32" s="15">
        <f t="shared" si="7"/>
        <v>0.15</v>
      </c>
      <c r="K32" s="15">
        <f>'dec 18'!K32+'jan 19'!J32</f>
        <v>9.1560000000000006</v>
      </c>
      <c r="L32" s="15">
        <f t="shared" si="7"/>
        <v>0</v>
      </c>
      <c r="M32" s="15">
        <f>'dec 18'!M32+'jan 19'!L32</f>
        <v>0</v>
      </c>
      <c r="N32" s="15">
        <f>'dec 18'!N32+'jan 19'!J32-'jan 19'!L32</f>
        <v>243.03400000000002</v>
      </c>
      <c r="O32" s="15">
        <f t="shared" si="7"/>
        <v>24.102999999999998</v>
      </c>
      <c r="P32" s="15">
        <f t="shared" si="7"/>
        <v>0</v>
      </c>
      <c r="Q32" s="15">
        <f t="shared" si="7"/>
        <v>0.09</v>
      </c>
      <c r="R32" s="15">
        <f>'dec 18'!R53+'jan 19'!Q32</f>
        <v>7.1099999999999994</v>
      </c>
      <c r="S32" s="157">
        <v>0</v>
      </c>
      <c r="T32" s="15">
        <f>'dec 18'!T53+'jan 19'!S32</f>
        <v>0</v>
      </c>
      <c r="U32" s="15">
        <f>'dec 18'!U32+'jan 19'!Q32-'jan 19'!S32</f>
        <v>146.94999999999999</v>
      </c>
      <c r="V32" s="15">
        <f t="shared" si="0"/>
        <v>10168.873299999997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12.66</v>
      </c>
      <c r="E33" s="8">
        <f>'dec 18'!E33+'jan 19'!D33</f>
        <v>83.14</v>
      </c>
      <c r="F33" s="8">
        <v>0</v>
      </c>
      <c r="G33" s="8">
        <f>'dec 18'!G33+'jan 19'!F33</f>
        <v>0</v>
      </c>
      <c r="H33" s="8">
        <f>'dec 18'!H33+'jan 19'!D33-'jan 19'!F33</f>
        <v>4080.3199999999997</v>
      </c>
      <c r="I33" s="8">
        <v>3.8</v>
      </c>
      <c r="J33" s="8">
        <v>0</v>
      </c>
      <c r="K33" s="8">
        <f>'dec 18'!K33+'jan 19'!J33</f>
        <v>0</v>
      </c>
      <c r="L33" s="8">
        <v>0</v>
      </c>
      <c r="M33" s="8">
        <f>'dec 18'!M33+'jan 19'!L33</f>
        <v>0</v>
      </c>
      <c r="N33" s="8">
        <f>'dec 18'!N33+'jan 19'!J33-'jan 19'!L33</f>
        <v>7.6</v>
      </c>
      <c r="O33" s="9">
        <f>D33+J33</f>
        <v>12.66</v>
      </c>
      <c r="P33" s="10">
        <v>0</v>
      </c>
      <c r="Q33" s="10">
        <v>0</v>
      </c>
      <c r="R33" s="8">
        <f>'dec 18'!R54+'jan 19'!Q33</f>
        <v>0</v>
      </c>
      <c r="S33" s="10">
        <v>0</v>
      </c>
      <c r="T33" s="8">
        <f>'dec 18'!T54+'jan 19'!S33</f>
        <v>0</v>
      </c>
      <c r="U33" s="8">
        <f>'dec 18'!U33+'jan 19'!Q33-'jan 19'!S33</f>
        <v>0</v>
      </c>
      <c r="V33" s="8">
        <f t="shared" si="0"/>
        <v>4087.9199999999996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19.28</v>
      </c>
      <c r="E34" s="8">
        <f>'dec 18'!E34+'jan 19'!D34</f>
        <v>261.63</v>
      </c>
      <c r="F34" s="8">
        <v>0</v>
      </c>
      <c r="G34" s="8">
        <f>'dec 18'!G34+'jan 19'!F34</f>
        <v>0</v>
      </c>
      <c r="H34" s="8">
        <f>'dec 18'!H34+'jan 19'!D34-'jan 19'!F34</f>
        <v>5238.2099999999982</v>
      </c>
      <c r="I34" s="8">
        <v>2</v>
      </c>
      <c r="J34" s="8">
        <v>0</v>
      </c>
      <c r="K34" s="8">
        <f>'dec 18'!K34+'jan 19'!J34</f>
        <v>0</v>
      </c>
      <c r="L34" s="8">
        <v>0</v>
      </c>
      <c r="M34" s="8">
        <f>'dec 18'!M34+'jan 19'!L34</f>
        <v>0</v>
      </c>
      <c r="N34" s="8">
        <f>'dec 18'!N34+'jan 19'!J34-'jan 19'!L34</f>
        <v>4</v>
      </c>
      <c r="O34" s="9">
        <f>D34+J34</f>
        <v>19.28</v>
      </c>
      <c r="P34" s="10">
        <v>0</v>
      </c>
      <c r="Q34" s="10">
        <v>0</v>
      </c>
      <c r="R34" s="8">
        <f>'dec 18'!R55+'jan 19'!Q34</f>
        <v>0</v>
      </c>
      <c r="S34" s="10">
        <v>0</v>
      </c>
      <c r="T34" s="8">
        <f>'dec 18'!T55+'jan 19'!S34</f>
        <v>0</v>
      </c>
      <c r="U34" s="8">
        <f>'dec 18'!U34+'jan 19'!Q34-'jan 19'!S34</f>
        <v>0.03</v>
      </c>
      <c r="V34" s="8">
        <f t="shared" si="0"/>
        <v>5242.239999999998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8.3800000000000008</v>
      </c>
      <c r="E35" s="8">
        <f>'dec 18'!E35+'jan 19'!D35</f>
        <v>87.72999999999999</v>
      </c>
      <c r="F35" s="8">
        <v>0</v>
      </c>
      <c r="G35" s="8">
        <f>'dec 18'!G35+'jan 19'!F35</f>
        <v>0</v>
      </c>
      <c r="H35" s="8">
        <f>'dec 18'!H35+'jan 19'!D35-'jan 19'!F35</f>
        <v>2598.25</v>
      </c>
      <c r="I35" s="8">
        <v>7.3</v>
      </c>
      <c r="J35" s="8">
        <v>0</v>
      </c>
      <c r="K35" s="8">
        <f>'dec 18'!K35+'jan 19'!J35</f>
        <v>0</v>
      </c>
      <c r="L35" s="8">
        <v>0</v>
      </c>
      <c r="M35" s="8">
        <f>'dec 18'!M35+'jan 19'!L35</f>
        <v>0</v>
      </c>
      <c r="N35" s="8">
        <f>'dec 18'!N35+'jan 19'!J35-'jan 19'!L35</f>
        <v>155.65000000000003</v>
      </c>
      <c r="O35" s="9">
        <f>D35+J35</f>
        <v>8.3800000000000008</v>
      </c>
      <c r="P35" s="10">
        <v>0</v>
      </c>
      <c r="Q35" s="10">
        <v>0</v>
      </c>
      <c r="R35" s="8">
        <f>'dec 18'!R56+'jan 19'!Q35</f>
        <v>0</v>
      </c>
      <c r="S35" s="10">
        <v>0</v>
      </c>
      <c r="T35" s="8">
        <f>'dec 18'!T56+'jan 19'!S35</f>
        <v>0</v>
      </c>
      <c r="U35" s="8">
        <f>'dec 18'!U35+'jan 19'!Q35-'jan 19'!S35</f>
        <v>2.2000000000000002</v>
      </c>
      <c r="V35" s="8">
        <f t="shared" si="0"/>
        <v>2756.1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16.43</v>
      </c>
      <c r="E36" s="8">
        <f>'dec 18'!E36+'jan 19'!D36</f>
        <v>244.45000000000002</v>
      </c>
      <c r="F36" s="8">
        <v>0</v>
      </c>
      <c r="G36" s="8">
        <f>'dec 18'!G36+'jan 19'!F36</f>
        <v>0</v>
      </c>
      <c r="H36" s="8">
        <f>'dec 18'!H36+'jan 19'!D36-'jan 19'!F36</f>
        <v>4415.6100000000006</v>
      </c>
      <c r="I36" s="8">
        <v>3.46</v>
      </c>
      <c r="J36" s="8">
        <v>0</v>
      </c>
      <c r="K36" s="8">
        <f>'dec 18'!K36+'jan 19'!J36</f>
        <v>0</v>
      </c>
      <c r="L36" s="8">
        <v>0</v>
      </c>
      <c r="M36" s="8">
        <f>'dec 18'!M36+'jan 19'!L36</f>
        <v>0</v>
      </c>
      <c r="N36" s="8">
        <f>'dec 18'!N36+'jan 19'!J36-'jan 19'!L36</f>
        <v>6.92</v>
      </c>
      <c r="O36" s="9">
        <f>D36+J36</f>
        <v>16.43</v>
      </c>
      <c r="P36" s="10">
        <v>0</v>
      </c>
      <c r="Q36" s="10">
        <v>0</v>
      </c>
      <c r="R36" s="8">
        <f>'dec 18'!R57+'jan 19'!Q36</f>
        <v>0</v>
      </c>
      <c r="S36" s="10">
        <v>0</v>
      </c>
      <c r="T36" s="8">
        <f>'dec 18'!T57+'jan 19'!S36</f>
        <v>0</v>
      </c>
      <c r="U36" s="8">
        <f>'dec 18'!U36+'jan 19'!Q36-'jan 19'!S36</f>
        <v>1.04</v>
      </c>
      <c r="V36" s="8">
        <f t="shared" si="0"/>
        <v>4423.5700000000006</v>
      </c>
    </row>
    <row r="37" spans="1:23" s="16" customFormat="1" ht="24" customHeight="1" x14ac:dyDescent="0.3">
      <c r="A37" s="12"/>
      <c r="B37" s="13" t="s">
        <v>41</v>
      </c>
      <c r="C37" s="14">
        <v>12312.159999999998</v>
      </c>
      <c r="D37" s="15">
        <f>SUM(D33:D36)</f>
        <v>56.75</v>
      </c>
      <c r="E37" s="15">
        <f>'dec 18'!E37+'jan 19'!D37</f>
        <v>669.23</v>
      </c>
      <c r="F37" s="15">
        <f t="shared" ref="F37:R37" si="8">SUM(F33:F36)</f>
        <v>0</v>
      </c>
      <c r="G37" s="15">
        <f>'dec 18'!G37+'jan 19'!F37</f>
        <v>0</v>
      </c>
      <c r="H37" s="15">
        <f>'dec 18'!H37+'jan 19'!D37-'jan 19'!F37</f>
        <v>16324.67</v>
      </c>
      <c r="I37" s="15">
        <f t="shared" si="8"/>
        <v>16.559999999999999</v>
      </c>
      <c r="J37" s="15">
        <f t="shared" si="8"/>
        <v>0</v>
      </c>
      <c r="K37" s="15">
        <f>'dec 18'!K37+'jan 19'!J37</f>
        <v>0</v>
      </c>
      <c r="L37" s="15">
        <f t="shared" si="8"/>
        <v>0</v>
      </c>
      <c r="M37" s="15">
        <f>'dec 18'!M37+'jan 19'!L37</f>
        <v>0</v>
      </c>
      <c r="N37" s="15">
        <f>'dec 18'!N37+'jan 19'!J37-'jan 19'!L37</f>
        <v>174.17000000000002</v>
      </c>
      <c r="O37" s="15">
        <f t="shared" si="8"/>
        <v>56.75</v>
      </c>
      <c r="P37" s="15">
        <f t="shared" si="8"/>
        <v>0</v>
      </c>
      <c r="Q37" s="15">
        <f t="shared" si="8"/>
        <v>0</v>
      </c>
      <c r="R37" s="15">
        <f t="shared" si="8"/>
        <v>0</v>
      </c>
      <c r="S37" s="157">
        <v>0</v>
      </c>
      <c r="T37" s="15">
        <f>'dec 18'!T58+'jan 19'!S37</f>
        <v>0</v>
      </c>
      <c r="U37" s="15">
        <f>'dec 18'!U37+'jan 19'!Q37-'jan 19'!S37</f>
        <v>3.27</v>
      </c>
      <c r="V37" s="15">
        <f t="shared" si="0"/>
        <v>16502.11</v>
      </c>
      <c r="W37" s="17"/>
    </row>
    <row r="38" spans="1:23" s="16" customFormat="1" ht="24.75" customHeight="1" x14ac:dyDescent="0.3">
      <c r="A38" s="12"/>
      <c r="B38" s="13" t="s">
        <v>42</v>
      </c>
      <c r="C38" s="14">
        <v>27345.479999999996</v>
      </c>
      <c r="D38" s="15">
        <f>D37+D32+D27</f>
        <v>146.19299999999998</v>
      </c>
      <c r="E38" s="15">
        <f>'dec 18'!E38+'jan 19'!D38</f>
        <v>1777.8579999999999</v>
      </c>
      <c r="F38" s="15">
        <f t="shared" ref="F38:R38" si="9">F37+F32+F27</f>
        <v>0</v>
      </c>
      <c r="G38" s="15">
        <f>'dec 18'!G38+'jan 19'!F38</f>
        <v>0</v>
      </c>
      <c r="H38" s="15">
        <f>'dec 18'!H38+'jan 19'!D38-'jan 19'!F38</f>
        <v>37716.5213</v>
      </c>
      <c r="I38" s="15">
        <f t="shared" si="9"/>
        <v>290.77</v>
      </c>
      <c r="J38" s="15">
        <f t="shared" si="9"/>
        <v>4.82</v>
      </c>
      <c r="K38" s="15">
        <f>'dec 18'!K38+'jan 19'!J38</f>
        <v>27.116</v>
      </c>
      <c r="L38" s="15">
        <f t="shared" si="9"/>
        <v>0</v>
      </c>
      <c r="M38" s="15">
        <f>'dec 18'!M38+'jan 19'!L38</f>
        <v>0</v>
      </c>
      <c r="N38" s="15">
        <f>'dec 18'!N38+'jan 19'!J38-'jan 19'!L38</f>
        <v>985.16200000000015</v>
      </c>
      <c r="O38" s="15">
        <f t="shared" si="9"/>
        <v>140.75299999999999</v>
      </c>
      <c r="P38" s="15">
        <f t="shared" si="9"/>
        <v>0</v>
      </c>
      <c r="Q38" s="15">
        <f t="shared" si="9"/>
        <v>0.54</v>
      </c>
      <c r="R38" s="15">
        <f t="shared" si="9"/>
        <v>7.56</v>
      </c>
      <c r="S38" s="157">
        <v>0</v>
      </c>
      <c r="T38" s="15">
        <f>'dec 18'!T59+'jan 19'!S38</f>
        <v>0</v>
      </c>
      <c r="U38" s="15">
        <f>'dec 18'!U38+'jan 19'!Q38-'jan 19'!S38</f>
        <v>153.04</v>
      </c>
      <c r="V38" s="15">
        <f t="shared" si="0"/>
        <v>38854.723299999998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72.3</v>
      </c>
      <c r="E39" s="8">
        <f>'dec 18'!E39+'jan 19'!D39</f>
        <v>920.67499999999995</v>
      </c>
      <c r="F39" s="8">
        <v>0</v>
      </c>
      <c r="G39" s="8">
        <f>'dec 18'!G39+'jan 19'!F39</f>
        <v>0</v>
      </c>
      <c r="H39" s="8">
        <f>'dec 18'!H39+'jan 19'!D39-'jan 19'!F39</f>
        <v>9904.8109999999979</v>
      </c>
      <c r="I39" s="8">
        <v>0</v>
      </c>
      <c r="J39" s="8">
        <v>0</v>
      </c>
      <c r="K39" s="8">
        <f>'dec 18'!K39+'jan 19'!J39</f>
        <v>0</v>
      </c>
      <c r="L39" s="8">
        <v>0</v>
      </c>
      <c r="M39" s="8">
        <f>'dec 18'!M39+'jan 19'!L39</f>
        <v>0</v>
      </c>
      <c r="N39" s="8">
        <f>'dec 18'!N39+'jan 19'!J39-'jan 19'!L39</f>
        <v>0</v>
      </c>
      <c r="O39" s="9">
        <f>D39+J39</f>
        <v>72.3</v>
      </c>
      <c r="P39" s="10">
        <v>0</v>
      </c>
      <c r="Q39" s="8">
        <v>0</v>
      </c>
      <c r="R39" s="8">
        <f>'dec 18'!R60+'jan 19'!Q39</f>
        <v>0</v>
      </c>
      <c r="S39" s="10">
        <v>0</v>
      </c>
      <c r="T39" s="8">
        <f>'dec 18'!T60+'jan 19'!S39</f>
        <v>0</v>
      </c>
      <c r="U39" s="8">
        <f>'dec 18'!U39+'jan 19'!Q39-'jan 19'!S39</f>
        <v>0</v>
      </c>
      <c r="V39" s="8">
        <f t="shared" si="0"/>
        <v>9904.8109999999979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50.27</v>
      </c>
      <c r="E40" s="8">
        <f>'dec 18'!E40+'jan 19'!D40</f>
        <v>320.71999999999997</v>
      </c>
      <c r="F40" s="8">
        <v>0</v>
      </c>
      <c r="G40" s="8">
        <f>'dec 18'!G40+'jan 19'!F40</f>
        <v>0</v>
      </c>
      <c r="H40" s="8">
        <f>'dec 18'!H40+'jan 19'!D40-'jan 19'!F40</f>
        <v>6789.1039999999957</v>
      </c>
      <c r="I40" s="8">
        <v>0</v>
      </c>
      <c r="J40" s="8">
        <v>0</v>
      </c>
      <c r="K40" s="8">
        <f>'dec 18'!K40+'jan 19'!J40</f>
        <v>0</v>
      </c>
      <c r="L40" s="8">
        <v>0</v>
      </c>
      <c r="M40" s="8">
        <f>'dec 18'!M40+'jan 19'!L40</f>
        <v>0</v>
      </c>
      <c r="N40" s="8">
        <f>'dec 18'!N40+'jan 19'!J40-'jan 19'!L40</f>
        <v>0</v>
      </c>
      <c r="O40" s="9">
        <f>D40+J40</f>
        <v>50.27</v>
      </c>
      <c r="P40" s="10">
        <v>0</v>
      </c>
      <c r="Q40" s="8">
        <v>0</v>
      </c>
      <c r="R40" s="8">
        <f>'dec 18'!R61+'jan 19'!Q40</f>
        <v>0</v>
      </c>
      <c r="S40" s="10">
        <v>0</v>
      </c>
      <c r="T40" s="8">
        <f>'dec 18'!T61+'jan 19'!S40</f>
        <v>0</v>
      </c>
      <c r="U40" s="8">
        <f>'dec 18'!U40+'jan 19'!Q40-'jan 19'!S40</f>
        <v>0</v>
      </c>
      <c r="V40" s="8">
        <f t="shared" si="0"/>
        <v>6789.1039999999957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59.91</v>
      </c>
      <c r="E41" s="8">
        <f>'dec 18'!E41+'jan 19'!D41</f>
        <v>874.6099999999999</v>
      </c>
      <c r="F41" s="8">
        <v>0</v>
      </c>
      <c r="G41" s="8">
        <f>'dec 18'!G41+'jan 19'!F41</f>
        <v>0</v>
      </c>
      <c r="H41" s="8">
        <f>'dec 18'!H41+'jan 19'!D41-'jan 19'!F41</f>
        <v>12300.236999999997</v>
      </c>
      <c r="I41" s="8">
        <v>0</v>
      </c>
      <c r="J41" s="8">
        <v>0</v>
      </c>
      <c r="K41" s="8">
        <f>'dec 18'!K41+'jan 19'!J41</f>
        <v>0</v>
      </c>
      <c r="L41" s="8">
        <v>0</v>
      </c>
      <c r="M41" s="8">
        <f>'dec 18'!M41+'jan 19'!L41</f>
        <v>0</v>
      </c>
      <c r="N41" s="8">
        <f>'dec 18'!N41+'jan 19'!J41-'jan 19'!L41</f>
        <v>0</v>
      </c>
      <c r="O41" s="9">
        <f>D41+J41</f>
        <v>59.91</v>
      </c>
      <c r="P41" s="10">
        <v>0</v>
      </c>
      <c r="Q41" s="8">
        <v>0</v>
      </c>
      <c r="R41" s="8">
        <f>'dec 18'!R62+'jan 19'!Q41</f>
        <v>0</v>
      </c>
      <c r="S41" s="10">
        <v>0</v>
      </c>
      <c r="T41" s="8">
        <f>'dec 18'!T62+'jan 19'!S41</f>
        <v>0</v>
      </c>
      <c r="U41" s="8">
        <f>'dec 18'!U41+'jan 19'!Q41-'jan 19'!S41</f>
        <v>0</v>
      </c>
      <c r="V41" s="8">
        <f t="shared" si="0"/>
        <v>12300.236999999997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10.83</v>
      </c>
      <c r="E42" s="8">
        <f>'dec 18'!E42+'jan 19'!D42</f>
        <v>606.20000000000005</v>
      </c>
      <c r="F42" s="8">
        <v>0</v>
      </c>
      <c r="G42" s="8">
        <f>'dec 18'!G42+'jan 19'!F42</f>
        <v>0</v>
      </c>
      <c r="H42" s="8">
        <f>'dec 18'!H42+'jan 19'!D42-'jan 19'!F42</f>
        <v>606.20000000000005</v>
      </c>
      <c r="I42" s="8"/>
      <c r="J42" s="8">
        <v>0</v>
      </c>
      <c r="K42" s="8">
        <f>'dec 18'!K42+'jan 19'!J42</f>
        <v>0</v>
      </c>
      <c r="L42" s="8">
        <v>0</v>
      </c>
      <c r="M42" s="8">
        <f>'dec 18'!M42+'jan 19'!L42</f>
        <v>0</v>
      </c>
      <c r="N42" s="8">
        <f>'dec 18'!N42+'jan 19'!J42-'jan 19'!L42</f>
        <v>0</v>
      </c>
      <c r="O42" s="9"/>
      <c r="P42" s="10"/>
      <c r="Q42" s="8">
        <v>0</v>
      </c>
      <c r="R42" s="8">
        <f>'dec 18'!R63+'jan 19'!Q42</f>
        <v>0</v>
      </c>
      <c r="S42" s="10">
        <v>0</v>
      </c>
      <c r="T42" s="8">
        <f>'dec 18'!T63+'jan 19'!S42</f>
        <v>0</v>
      </c>
      <c r="U42" s="8">
        <f>'dec 18'!U42+'jan 19'!Q42-'jan 19'!S42</f>
        <v>0</v>
      </c>
      <c r="V42" s="8">
        <f t="shared" si="0"/>
        <v>606.20000000000005</v>
      </c>
    </row>
    <row r="43" spans="1:23" s="16" customFormat="1" ht="19.5" customHeight="1" x14ac:dyDescent="0.3">
      <c r="A43" s="12"/>
      <c r="B43" s="13" t="s">
        <v>46</v>
      </c>
      <c r="C43" s="14">
        <v>7204.8673333333336</v>
      </c>
      <c r="D43" s="15">
        <f>SUM(D39:D42)</f>
        <v>193.31</v>
      </c>
      <c r="E43" s="15">
        <f>'dec 18'!E43+'jan 19'!D43</f>
        <v>2722.2050000000004</v>
      </c>
      <c r="F43" s="15">
        <f t="shared" ref="F43:Q43" si="10">SUM(F39:F42)</f>
        <v>0</v>
      </c>
      <c r="G43" s="15">
        <f>'dec 18'!G43+'jan 19'!F43</f>
        <v>0</v>
      </c>
      <c r="H43" s="15">
        <f>'dec 18'!H43+'jan 19'!D43-'jan 19'!F43</f>
        <v>29600.351999999992</v>
      </c>
      <c r="I43" s="15">
        <f t="shared" si="10"/>
        <v>0</v>
      </c>
      <c r="J43" s="15">
        <f t="shared" si="10"/>
        <v>0</v>
      </c>
      <c r="K43" s="15">
        <f>'dec 18'!K43+'jan 19'!J43</f>
        <v>0</v>
      </c>
      <c r="L43" s="15">
        <f t="shared" si="10"/>
        <v>0</v>
      </c>
      <c r="M43" s="15">
        <f>'dec 18'!M43+'jan 19'!L43</f>
        <v>0</v>
      </c>
      <c r="N43" s="15">
        <f>'dec 18'!N43+'jan 19'!J43-'jan 19'!L43</f>
        <v>0</v>
      </c>
      <c r="O43" s="15">
        <f t="shared" si="10"/>
        <v>182.48</v>
      </c>
      <c r="P43" s="15">
        <f t="shared" si="10"/>
        <v>0</v>
      </c>
      <c r="Q43" s="15">
        <f t="shared" si="10"/>
        <v>0</v>
      </c>
      <c r="R43" s="15">
        <f>'dec 18'!R64+'jan 19'!Q43</f>
        <v>0</v>
      </c>
      <c r="S43" s="157">
        <v>0</v>
      </c>
      <c r="T43" s="15">
        <f>'dec 18'!T64+'jan 19'!S43</f>
        <v>0</v>
      </c>
      <c r="U43" s="15">
        <f>'dec 18'!U43+'jan 19'!Q43-'jan 19'!S43</f>
        <v>0</v>
      </c>
      <c r="V43" s="15">
        <f t="shared" si="0"/>
        <v>29600.351999999992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67.55</v>
      </c>
      <c r="E44" s="8">
        <f>'dec 18'!E44+'jan 19'!D44</f>
        <v>493.81</v>
      </c>
      <c r="F44" s="8">
        <v>0</v>
      </c>
      <c r="G44" s="8">
        <f>'dec 18'!G44+'jan 19'!F44</f>
        <v>0</v>
      </c>
      <c r="H44" s="8">
        <f>'dec 18'!H44+'jan 19'!D44-'jan 19'!F44</f>
        <v>7400.9800000000023</v>
      </c>
      <c r="I44" s="8">
        <v>0.68</v>
      </c>
      <c r="J44" s="8">
        <v>0</v>
      </c>
      <c r="K44" s="8">
        <f>'dec 18'!K44+'jan 19'!J44</f>
        <v>0</v>
      </c>
      <c r="L44" s="8">
        <v>0</v>
      </c>
      <c r="M44" s="8">
        <f>'dec 18'!M44+'jan 19'!L44</f>
        <v>0</v>
      </c>
      <c r="N44" s="8">
        <f>'dec 18'!N44+'jan 19'!J44-'jan 19'!L44</f>
        <v>0.70000000000000007</v>
      </c>
      <c r="O44" s="9">
        <f>D44+J44</f>
        <v>67.55</v>
      </c>
      <c r="P44" s="10">
        <v>14.43</v>
      </c>
      <c r="Q44" s="10">
        <v>0</v>
      </c>
      <c r="R44" s="8">
        <f>'dec 18'!R65+'jan 19'!Q44</f>
        <v>0</v>
      </c>
      <c r="S44" s="10">
        <v>0</v>
      </c>
      <c r="T44" s="8">
        <f>'dec 18'!T65+'jan 19'!S44</f>
        <v>0</v>
      </c>
      <c r="U44" s="8">
        <f>'dec 18'!U44+'jan 19'!Q44-'jan 19'!S44</f>
        <v>14.43</v>
      </c>
      <c r="V44" s="8">
        <f t="shared" si="0"/>
        <v>7416.1100000000024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74.760000000000005</v>
      </c>
      <c r="E45" s="8">
        <f>'dec 18'!E45+'jan 19'!D45</f>
        <v>285.79000000000002</v>
      </c>
      <c r="F45" s="8">
        <v>0</v>
      </c>
      <c r="G45" s="8">
        <f>'dec 18'!G45+'jan 19'!F45</f>
        <v>0</v>
      </c>
      <c r="H45" s="8">
        <f>'dec 18'!H45+'jan 19'!D45-'jan 19'!F45</f>
        <v>6568.5100000000011</v>
      </c>
      <c r="I45" s="8">
        <v>0.96</v>
      </c>
      <c r="J45" s="8">
        <v>0</v>
      </c>
      <c r="K45" s="8">
        <f>'dec 18'!K45+'jan 19'!J45</f>
        <v>0</v>
      </c>
      <c r="L45" s="8">
        <v>0</v>
      </c>
      <c r="M45" s="8">
        <f>'dec 18'!M45+'jan 19'!L45</f>
        <v>0</v>
      </c>
      <c r="N45" s="8">
        <f>'dec 18'!N45+'jan 19'!J45-'jan 19'!L45</f>
        <v>0.96</v>
      </c>
      <c r="O45" s="9">
        <f>D45+J45</f>
        <v>74.760000000000005</v>
      </c>
      <c r="P45" s="10">
        <v>0</v>
      </c>
      <c r="Q45" s="10">
        <v>0</v>
      </c>
      <c r="R45" s="8">
        <f>'dec 18'!R66+'jan 19'!Q45</f>
        <v>0</v>
      </c>
      <c r="S45" s="10">
        <v>0</v>
      </c>
      <c r="T45" s="8">
        <f>'dec 18'!T66+'jan 19'!S45</f>
        <v>0</v>
      </c>
      <c r="U45" s="8">
        <f>'dec 18'!U45+'jan 19'!Q45-'jan 19'!S45</f>
        <v>0</v>
      </c>
      <c r="V45" s="8">
        <f t="shared" si="0"/>
        <v>6569.4700000000012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26.39</v>
      </c>
      <c r="E46" s="8">
        <f>'dec 18'!E46+'jan 19'!D46</f>
        <v>201</v>
      </c>
      <c r="F46" s="8">
        <v>0</v>
      </c>
      <c r="G46" s="8">
        <f>'dec 18'!G46+'jan 19'!F46</f>
        <v>0</v>
      </c>
      <c r="H46" s="8">
        <f>'dec 18'!H46+'jan 19'!D46-'jan 19'!F46</f>
        <v>7390.3600000000006</v>
      </c>
      <c r="I46" s="8">
        <v>6.89</v>
      </c>
      <c r="J46" s="8">
        <v>0</v>
      </c>
      <c r="K46" s="8">
        <f>'dec 18'!K46+'jan 19'!J46</f>
        <v>0</v>
      </c>
      <c r="L46" s="8">
        <v>0</v>
      </c>
      <c r="M46" s="8">
        <f>'dec 18'!M46+'jan 19'!L46</f>
        <v>0</v>
      </c>
      <c r="N46" s="8">
        <f>'dec 18'!N46+'jan 19'!J46-'jan 19'!L46</f>
        <v>6.89</v>
      </c>
      <c r="O46" s="9">
        <f>D46+J46</f>
        <v>26.39</v>
      </c>
      <c r="P46" s="10">
        <v>0.03</v>
      </c>
      <c r="Q46" s="10">
        <v>0</v>
      </c>
      <c r="R46" s="8">
        <f>'dec 18'!R67+'jan 19'!Q46</f>
        <v>0</v>
      </c>
      <c r="S46" s="10">
        <v>0</v>
      </c>
      <c r="T46" s="8">
        <f>'dec 18'!T67+'jan 19'!S46</f>
        <v>0</v>
      </c>
      <c r="U46" s="8">
        <f>'dec 18'!U46+'jan 19'!Q46-'jan 19'!S46</f>
        <v>0.03</v>
      </c>
      <c r="V46" s="8">
        <f t="shared" si="0"/>
        <v>7397.2800000000007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45.6</v>
      </c>
      <c r="E47" s="8">
        <f>'dec 18'!E47+'jan 19'!D47</f>
        <v>273.53000000000003</v>
      </c>
      <c r="F47" s="8">
        <v>0</v>
      </c>
      <c r="G47" s="8">
        <f>'dec 18'!G47+'jan 19'!F47</f>
        <v>0</v>
      </c>
      <c r="H47" s="8">
        <f>'dec 18'!H47+'jan 19'!D47-'jan 19'!F47</f>
        <v>6060.8</v>
      </c>
      <c r="I47" s="8">
        <v>0.505</v>
      </c>
      <c r="J47" s="8">
        <v>0</v>
      </c>
      <c r="K47" s="8">
        <f>'dec 18'!K47+'jan 19'!J47</f>
        <v>0</v>
      </c>
      <c r="L47" s="8">
        <v>0</v>
      </c>
      <c r="M47" s="8">
        <f>'dec 18'!M47+'jan 19'!L47</f>
        <v>0</v>
      </c>
      <c r="N47" s="8">
        <f>'dec 18'!N47+'jan 19'!J47-'jan 19'!L47</f>
        <v>0.505</v>
      </c>
      <c r="O47" s="9">
        <f>D47+J47</f>
        <v>45.6</v>
      </c>
      <c r="P47" s="10">
        <v>14.43</v>
      </c>
      <c r="Q47" s="10">
        <v>0</v>
      </c>
      <c r="R47" s="8">
        <f>'dec 18'!R68+'jan 19'!Q47</f>
        <v>0</v>
      </c>
      <c r="S47" s="10">
        <v>0</v>
      </c>
      <c r="T47" s="8">
        <f>'dec 18'!T68+'jan 19'!S47</f>
        <v>0</v>
      </c>
      <c r="U47" s="8">
        <f>'dec 18'!U47+'jan 19'!Q47-'jan 19'!S47</f>
        <v>0</v>
      </c>
      <c r="V47" s="8">
        <f t="shared" si="0"/>
        <v>6061.3050000000003</v>
      </c>
    </row>
    <row r="48" spans="1:23" s="16" customFormat="1" ht="27" customHeight="1" x14ac:dyDescent="0.3">
      <c r="A48" s="12"/>
      <c r="B48" s="13" t="s">
        <v>51</v>
      </c>
      <c r="C48" s="14">
        <v>6789.42</v>
      </c>
      <c r="D48" s="15">
        <f>SUM(D44:D47)</f>
        <v>214.29999999999998</v>
      </c>
      <c r="E48" s="15">
        <f>'dec 18'!E48+'jan 19'!D48</f>
        <v>1254.1299999999999</v>
      </c>
      <c r="F48" s="15">
        <f t="shared" ref="F48:Q48" si="11">SUM(F44:F47)</f>
        <v>0</v>
      </c>
      <c r="G48" s="15">
        <f>'dec 18'!G48+'jan 19'!F48</f>
        <v>0</v>
      </c>
      <c r="H48" s="15">
        <f>'dec 18'!H48+'jan 19'!D48-'jan 19'!F48</f>
        <v>27420.650000000005</v>
      </c>
      <c r="I48" s="15">
        <f t="shared" si="11"/>
        <v>9.0350000000000001</v>
      </c>
      <c r="J48" s="15">
        <f t="shared" si="11"/>
        <v>0</v>
      </c>
      <c r="K48" s="15">
        <f>'dec 18'!K48+'jan 19'!J48</f>
        <v>0</v>
      </c>
      <c r="L48" s="15">
        <f t="shared" si="11"/>
        <v>0</v>
      </c>
      <c r="M48" s="15">
        <f>'dec 18'!M48+'jan 19'!L48</f>
        <v>0</v>
      </c>
      <c r="N48" s="15">
        <f>'dec 18'!N48+'jan 19'!J48-'jan 19'!L48</f>
        <v>9.0550000000000015</v>
      </c>
      <c r="O48" s="15">
        <f t="shared" si="11"/>
        <v>214.29999999999998</v>
      </c>
      <c r="P48" s="15">
        <f t="shared" si="11"/>
        <v>28.89</v>
      </c>
      <c r="Q48" s="15">
        <f t="shared" si="11"/>
        <v>0</v>
      </c>
      <c r="R48" s="15">
        <f>'dec 18'!R69+'jan 19'!Q48</f>
        <v>0</v>
      </c>
      <c r="S48" s="157">
        <v>0</v>
      </c>
      <c r="T48" s="15">
        <f>'dec 18'!T69+'jan 19'!S48</f>
        <v>0</v>
      </c>
      <c r="U48" s="15">
        <f>'dec 18'!U48+'jan 19'!Q48-'jan 19'!S48</f>
        <v>14.459999999999999</v>
      </c>
      <c r="V48" s="15">
        <f t="shared" si="0"/>
        <v>27444.165000000005</v>
      </c>
      <c r="W48" s="17"/>
    </row>
    <row r="49" spans="1:23" s="16" customFormat="1" ht="24.75" customHeight="1" x14ac:dyDescent="0.3">
      <c r="A49" s="12"/>
      <c r="B49" s="13" t="s">
        <v>52</v>
      </c>
      <c r="C49" s="14">
        <v>13994.287333333334</v>
      </c>
      <c r="D49" s="15">
        <f>D43+D48</f>
        <v>407.61</v>
      </c>
      <c r="E49" s="15">
        <f>'dec 18'!E49+'jan 19'!D49</f>
        <v>3976.335</v>
      </c>
      <c r="F49" s="15">
        <f t="shared" ref="F49:Q49" si="12">F43+F48</f>
        <v>0</v>
      </c>
      <c r="G49" s="15">
        <f>'dec 18'!G49+'jan 19'!F49</f>
        <v>0</v>
      </c>
      <c r="H49" s="15">
        <f>'dec 18'!H49+'jan 19'!D49-'jan 19'!F49</f>
        <v>57021.001999999993</v>
      </c>
      <c r="I49" s="15">
        <f t="shared" si="12"/>
        <v>9.0350000000000001</v>
      </c>
      <c r="J49" s="15">
        <f t="shared" si="12"/>
        <v>0</v>
      </c>
      <c r="K49" s="15">
        <f>'dec 18'!K49+'jan 19'!J49</f>
        <v>0</v>
      </c>
      <c r="L49" s="15">
        <f t="shared" si="12"/>
        <v>0</v>
      </c>
      <c r="M49" s="15">
        <f>'dec 18'!M49+'jan 19'!L49</f>
        <v>0</v>
      </c>
      <c r="N49" s="15">
        <f>'dec 18'!N49+'jan 19'!J49-'jan 19'!L49</f>
        <v>9.0550000000000015</v>
      </c>
      <c r="O49" s="15">
        <f t="shared" si="12"/>
        <v>396.78</v>
      </c>
      <c r="P49" s="15">
        <f t="shared" si="12"/>
        <v>28.89</v>
      </c>
      <c r="Q49" s="15">
        <f t="shared" si="12"/>
        <v>0</v>
      </c>
      <c r="R49" s="15">
        <f>'dec 18'!R70+'jan 19'!Q49</f>
        <v>0</v>
      </c>
      <c r="S49" s="157">
        <v>0</v>
      </c>
      <c r="T49" s="15">
        <f>'dec 18'!T70+'jan 19'!S49</f>
        <v>0</v>
      </c>
      <c r="U49" s="15">
        <f>'dec 18'!U49+'jan 19'!Q49-'jan 19'!S49</f>
        <v>14.459999999999999</v>
      </c>
      <c r="V49" s="15">
        <f t="shared" si="0"/>
        <v>57044.516999999993</v>
      </c>
      <c r="W49" s="17"/>
    </row>
    <row r="50" spans="1:23" s="16" customFormat="1" ht="24" customHeight="1" x14ac:dyDescent="0.3">
      <c r="A50" s="12"/>
      <c r="B50" s="13" t="s">
        <v>53</v>
      </c>
      <c r="C50" s="14">
        <v>43833.390666666666</v>
      </c>
      <c r="D50" s="15">
        <f>D49+D38+D24</f>
        <v>558.33299999999997</v>
      </c>
      <c r="E50" s="15">
        <f>'dec 18'!E50+'jan 19'!D50</f>
        <v>5784.4669999999996</v>
      </c>
      <c r="F50" s="15">
        <f t="shared" ref="F50:Q50" si="13">F49+F38+F24</f>
        <v>0</v>
      </c>
      <c r="G50" s="15">
        <f>'dec 18'!G50+'jan 19'!F50</f>
        <v>0</v>
      </c>
      <c r="H50" s="15">
        <f>'dec 18'!H50+'jan 19'!D50-'jan 19'!F50</f>
        <v>100576.94529999999</v>
      </c>
      <c r="I50" s="15">
        <f t="shared" si="13"/>
        <v>3747.752</v>
      </c>
      <c r="J50" s="15">
        <f t="shared" si="13"/>
        <v>26.832000000000001</v>
      </c>
      <c r="K50" s="15">
        <f>'dec 18'!K50+'jan 19'!J50</f>
        <v>209.00700000000001</v>
      </c>
      <c r="L50" s="15">
        <f t="shared" si="13"/>
        <v>0</v>
      </c>
      <c r="M50" s="15">
        <f>'dec 18'!M50+'jan 19'!L50</f>
        <v>0</v>
      </c>
      <c r="N50" s="15">
        <f>'dec 18'!N50+'jan 19'!J50-'jan 19'!L50</f>
        <v>5537.2709999999988</v>
      </c>
      <c r="O50" s="15">
        <f t="shared" si="13"/>
        <v>560.45499999999993</v>
      </c>
      <c r="P50" s="15">
        <f t="shared" si="13"/>
        <v>170.09799999999996</v>
      </c>
      <c r="Q50" s="15">
        <f t="shared" si="13"/>
        <v>1.29</v>
      </c>
      <c r="R50" s="15">
        <f>'dec 18'!R71+'jan 19'!Q50</f>
        <v>1.29</v>
      </c>
      <c r="S50" s="157">
        <v>0</v>
      </c>
      <c r="T50" s="15">
        <f>'dec 18'!T71+'jan 19'!S50</f>
        <v>0</v>
      </c>
      <c r="U50" s="15">
        <f>'dec 18'!U50+'jan 19'!Q50-'jan 19'!S50</f>
        <v>794.83699999999988</v>
      </c>
      <c r="V50" s="15">
        <f t="shared" si="0"/>
        <v>106909.05329999999</v>
      </c>
      <c r="W50" s="17"/>
    </row>
    <row r="51" spans="1:23" s="27" customFormat="1" ht="24" hidden="1" customHeight="1" x14ac:dyDescent="0.25">
      <c r="C51" s="28"/>
      <c r="D51" s="158"/>
      <c r="E51" s="8" t="e">
        <f>'dec 18'!E51+'jan 19'!D51</f>
        <v>#REF!</v>
      </c>
      <c r="F51" s="158"/>
      <c r="G51" s="8">
        <f>'[2]nov 18'!G51+'dec 18'!F51</f>
        <v>0</v>
      </c>
      <c r="H51" s="8" t="e">
        <f>'[2]nov 18'!H51+'dec 18'!D51-'dec 18'!F51</f>
        <v>#REF!</v>
      </c>
      <c r="I51" s="158"/>
      <c r="J51" s="158"/>
      <c r="K51" s="8" t="e">
        <f>'[2]nov 18'!K51+'dec 18'!J51</f>
        <v>#REF!</v>
      </c>
      <c r="L51" s="158"/>
      <c r="M51" s="8">
        <f>'dec 18'!M51+'jan 19'!L51</f>
        <v>0</v>
      </c>
      <c r="N51" s="8">
        <f>'[2]july 18'!N51+'[2]aug 18'!J51-'[2]aug 18'!L51</f>
        <v>4962.2130000000006</v>
      </c>
      <c r="O51" s="158"/>
      <c r="P51" s="158"/>
      <c r="Q51" s="158"/>
      <c r="R51" s="8">
        <f>'dec 18'!R72+'jan 19'!Q51</f>
        <v>0</v>
      </c>
      <c r="S51" s="158"/>
      <c r="T51" s="8">
        <f>'dec 18'!T72+'jan 19'!S51</f>
        <v>0</v>
      </c>
      <c r="U51" s="8" t="e">
        <f>'dec 18'!U51+'jan 19'!Q51-'jan 19'!S51</f>
        <v>#REF!</v>
      </c>
      <c r="V51" s="8" t="e">
        <f t="shared" ref="V51:V52" si="14">H51+N51+U51</f>
        <v>#REF!</v>
      </c>
    </row>
    <row r="52" spans="1:23" s="31" customFormat="1" ht="24" hidden="1" customHeight="1" x14ac:dyDescent="0.25">
      <c r="C52" s="32"/>
      <c r="D52" s="33"/>
      <c r="E52" s="8" t="e">
        <f>'dec 18'!E52+'jan 19'!D52</f>
        <v>#REF!</v>
      </c>
      <c r="F52" s="33"/>
      <c r="G52" s="8">
        <f>'[2]nov 18'!G52+'dec 18'!F52</f>
        <v>0</v>
      </c>
      <c r="H52" s="8" t="e">
        <f>'[2]nov 18'!H52+'dec 18'!D52-'dec 18'!F52</f>
        <v>#REF!</v>
      </c>
      <c r="I52" s="33"/>
      <c r="J52" s="33"/>
      <c r="K52" s="8" t="e">
        <f>'[2]nov 18'!K52+'dec 18'!J52</f>
        <v>#REF!</v>
      </c>
      <c r="L52" s="33"/>
      <c r="M52" s="8">
        <f>'dec 18'!M52+'jan 19'!L52</f>
        <v>0</v>
      </c>
      <c r="N52" s="8">
        <f>'[2]july 18'!N52+'[2]aug 18'!J52-'[2]aug 18'!L52</f>
        <v>0</v>
      </c>
      <c r="O52" s="33"/>
      <c r="P52" s="33"/>
      <c r="Q52" s="33"/>
      <c r="R52" s="8">
        <f>'dec 18'!R73+'jan 19'!Q52</f>
        <v>0</v>
      </c>
      <c r="S52" s="33"/>
      <c r="T52" s="8">
        <f>'dec 18'!T73+'jan 19'!S52</f>
        <v>0</v>
      </c>
      <c r="U52" s="8" t="e">
        <f>'dec 18'!U52+'jan 19'!Q52-'jan 19'!S52</f>
        <v>#REF!</v>
      </c>
      <c r="V52" s="8" t="e">
        <f t="shared" si="14"/>
        <v>#REF!</v>
      </c>
    </row>
    <row r="53" spans="1:23" s="31" customFormat="1" ht="24" customHeight="1" x14ac:dyDescent="0.25">
      <c r="C53" s="32"/>
      <c r="D53" s="33"/>
      <c r="E53" s="63">
        <f>'[2]APRIL 18'!E48+'[2]may 18'!D49</f>
        <v>1157.347</v>
      </c>
      <c r="F53" s="33"/>
      <c r="G53" s="63"/>
      <c r="H53" s="63">
        <f>'[2]Mar 18'!H47+'[2]APRIL 18'!E48</f>
        <v>95318.428299999985</v>
      </c>
      <c r="I53" s="33"/>
      <c r="J53" s="33"/>
      <c r="K53" s="63">
        <f>'[2]APRIL 18'!K48+'[2]may 18'!J49</f>
        <v>30.321999999999999</v>
      </c>
      <c r="L53" s="33"/>
      <c r="M53" s="63"/>
      <c r="N53" s="63"/>
      <c r="O53" s="33"/>
      <c r="P53" s="33"/>
      <c r="Q53" s="33"/>
      <c r="R53" s="63">
        <f>'[2]APRIL 18'!R48+'[2]may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158">
        <f>D50+J50+Q50-F50-L50-S50</f>
        <v>586.45499999999993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158"/>
      <c r="D55" s="196" t="s">
        <v>55</v>
      </c>
      <c r="E55" s="196"/>
      <c r="F55" s="196"/>
      <c r="G55" s="196"/>
      <c r="H55" s="37"/>
      <c r="I55" s="28"/>
      <c r="J55" s="158">
        <f>E50+K50+R50-G50-M50-T50</f>
        <v>5994.7639999999992</v>
      </c>
      <c r="K55" s="38"/>
      <c r="L55" s="28"/>
      <c r="M55" s="38"/>
      <c r="N55" s="28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158">
        <f>H50+N50+U50</f>
        <v>106909.05329999999</v>
      </c>
      <c r="K56" s="41"/>
      <c r="L56" s="41"/>
      <c r="M56" s="41"/>
      <c r="N56" s="41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41"/>
      <c r="L57" s="41"/>
      <c r="M57" s="41"/>
      <c r="N57" s="41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'[2]sep 18'!J56+'[2]oct 18'!J54</f>
        <v>104765.6583</v>
      </c>
      <c r="K58" s="197"/>
      <c r="L58" s="197"/>
      <c r="M58" s="49"/>
      <c r="N58" s="150">
        <f>'[2]nov 18'!J56+'dec 18'!J54</f>
        <v>106322.59829999998</v>
      </c>
      <c r="O58" s="47"/>
      <c r="P58" s="47"/>
      <c r="Q58" s="163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162"/>
      <c r="L59" s="51"/>
      <c r="M59" s="47"/>
      <c r="N59" s="47"/>
      <c r="O59" s="47"/>
      <c r="P59" s="47"/>
      <c r="Q59" s="163"/>
      <c r="R59" s="201" t="s">
        <v>59</v>
      </c>
      <c r="S59" s="201"/>
      <c r="T59" s="201"/>
      <c r="U59" s="201"/>
      <c r="V59" s="201"/>
    </row>
    <row r="60" spans="1:23" ht="25.5" customHeight="1" x14ac:dyDescent="0.3">
      <c r="F60" s="4"/>
      <c r="G60" s="46">
        <f>'[1]oct 2017'!J53+'[1]nov 17'!J51</f>
        <v>98581.184299999994</v>
      </c>
      <c r="J60" s="51"/>
      <c r="K60" s="162"/>
      <c r="L60" s="51"/>
      <c r="N60" s="53">
        <f>'[1]sep 17'!J53+'[1]oct 2017'!J51</f>
        <v>97903.751300000004</v>
      </c>
    </row>
    <row r="61" spans="1:23" ht="24" customHeight="1" x14ac:dyDescent="0.3">
      <c r="J61" s="200" t="s">
        <v>61</v>
      </c>
      <c r="K61" s="200"/>
      <c r="L61" s="200"/>
    </row>
    <row r="62" spans="1:23" ht="19.5" x14ac:dyDescent="0.3">
      <c r="G62" s="41"/>
      <c r="J62" s="200" t="s">
        <v>62</v>
      </c>
      <c r="K62" s="200"/>
      <c r="L62" s="200"/>
    </row>
    <row r="66" spans="8:22" x14ac:dyDescent="0.3">
      <c r="H66" s="54"/>
      <c r="I66" s="55"/>
      <c r="J66" s="54"/>
    </row>
    <row r="67" spans="8:22" x14ac:dyDescent="0.3">
      <c r="H67" s="54"/>
      <c r="I67" s="55"/>
      <c r="J67" s="54"/>
    </row>
    <row r="68" spans="8:22" x14ac:dyDescent="0.3">
      <c r="H68" s="46">
        <f>'[1]nov 17'!J53+'[1]dec 17'!J51</f>
        <v>98988.2883</v>
      </c>
      <c r="I68" s="55"/>
      <c r="J68" s="54"/>
    </row>
    <row r="69" spans="8:22" x14ac:dyDescent="0.3">
      <c r="H69" s="54"/>
      <c r="I69" s="55"/>
      <c r="J69" s="54"/>
    </row>
    <row r="70" spans="8:22" x14ac:dyDescent="0.3">
      <c r="H70" s="54"/>
      <c r="I70" s="55"/>
      <c r="J70" s="54"/>
    </row>
    <row r="71" spans="8:22" x14ac:dyDescent="0.3">
      <c r="I71" s="52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52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1:L61"/>
    <mergeCell ref="J62:L62"/>
    <mergeCell ref="B58:F58"/>
    <mergeCell ref="J58:L58"/>
    <mergeCell ref="R58:V58"/>
    <mergeCell ref="B59:F59"/>
    <mergeCell ref="R59:V59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E40" zoomScale="74" zoomScaleNormal="74" workbookViewId="0">
      <selection activeCell="N58" sqref="N58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21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22.1406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8.140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71"/>
      <c r="P4" s="193" t="s">
        <v>5</v>
      </c>
      <c r="Q4" s="194"/>
      <c r="R4" s="194"/>
      <c r="S4" s="194"/>
      <c r="T4" s="194"/>
      <c r="U4" s="194"/>
      <c r="V4" s="172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70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171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70" t="s">
        <v>11</v>
      </c>
      <c r="E6" s="170" t="s">
        <v>12</v>
      </c>
      <c r="F6" s="170" t="s">
        <v>11</v>
      </c>
      <c r="G6" s="170" t="s">
        <v>12</v>
      </c>
      <c r="H6" s="170"/>
      <c r="I6" s="195"/>
      <c r="J6" s="170" t="s">
        <v>11</v>
      </c>
      <c r="K6" s="170" t="s">
        <v>12</v>
      </c>
      <c r="L6" s="170" t="s">
        <v>11</v>
      </c>
      <c r="M6" s="170" t="s">
        <v>12</v>
      </c>
      <c r="N6" s="191"/>
      <c r="O6" s="171"/>
      <c r="P6" s="195"/>
      <c r="Q6" s="170" t="s">
        <v>11</v>
      </c>
      <c r="R6" s="170" t="s">
        <v>12</v>
      </c>
      <c r="S6" s="170" t="s">
        <v>11</v>
      </c>
      <c r="T6" s="170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'[3]jan 19'!E7+'feb 19'!D7</f>
        <v>0.64999999999999991</v>
      </c>
      <c r="F7" s="8">
        <v>0</v>
      </c>
      <c r="G7" s="8">
        <f>'[3]jan 19'!G7+'feb 19'!F7</f>
        <v>0</v>
      </c>
      <c r="H7" s="8">
        <f>'[3]jan 19'!H7+'feb 19'!D7-'feb 19'!F7</f>
        <v>458.80999999999989</v>
      </c>
      <c r="I7" s="8">
        <v>374.98699999999997</v>
      </c>
      <c r="J7" s="8">
        <v>0.21</v>
      </c>
      <c r="K7" s="8">
        <f>'[3]jan 19'!K7+'feb 19'!J7</f>
        <v>15.96</v>
      </c>
      <c r="L7" s="8">
        <v>0</v>
      </c>
      <c r="M7" s="8">
        <f>'[3]jan 19'!M7+'feb 19'!L7</f>
        <v>0</v>
      </c>
      <c r="N7" s="8">
        <f>'[3]jan 19'!N7+'feb 19'!J7-'feb 19'!L7</f>
        <v>524.94500000000016</v>
      </c>
      <c r="O7" s="9">
        <f>D7+J7</f>
        <v>0.21</v>
      </c>
      <c r="P7" s="10">
        <v>1.2</v>
      </c>
      <c r="Q7" s="10">
        <v>0.05</v>
      </c>
      <c r="R7" s="8">
        <f>'[3]jan 19'!R7+'feb 19'!Q7</f>
        <v>43.75</v>
      </c>
      <c r="S7" s="10">
        <v>0</v>
      </c>
      <c r="T7" s="8">
        <f>'[3]jan 19'!T7+'feb 19'!S7</f>
        <v>0</v>
      </c>
      <c r="U7" s="8">
        <f>'[3]jan 19'!U7+'feb 19'!Q7-'feb 19'!S7</f>
        <v>70.100000000000009</v>
      </c>
      <c r="V7" s="8">
        <f>H7+N7+U7</f>
        <v>1053.855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'[3]jan 19'!E8+'feb 19'!D8</f>
        <v>0</v>
      </c>
      <c r="F8" s="8">
        <v>0</v>
      </c>
      <c r="G8" s="8">
        <f>'[3]jan 19'!G8+'feb 19'!F8</f>
        <v>0</v>
      </c>
      <c r="H8" s="8">
        <f>'[3]jan 19'!H8+'feb 19'!D8-'feb 19'!F8</f>
        <v>0</v>
      </c>
      <c r="I8" s="8"/>
      <c r="J8" s="8">
        <v>0</v>
      </c>
      <c r="K8" s="8">
        <f>'[3]jan 19'!K8+'feb 19'!J8</f>
        <v>32.31</v>
      </c>
      <c r="L8" s="8">
        <v>0</v>
      </c>
      <c r="M8" s="8">
        <f>'[3]jan 19'!M8+'feb 19'!L8</f>
        <v>0</v>
      </c>
      <c r="N8" s="8">
        <f>'[3]jan 19'!N8+'feb 19'!J8-'feb 19'!L8</f>
        <v>32.630000000000003</v>
      </c>
      <c r="O8" s="9"/>
      <c r="P8" s="10"/>
      <c r="Q8" s="10">
        <v>0</v>
      </c>
      <c r="R8" s="8">
        <f>'[3]jan 19'!R8+'feb 19'!Q8</f>
        <v>0</v>
      </c>
      <c r="S8" s="10">
        <v>0</v>
      </c>
      <c r="T8" s="8">
        <f>'[3]jan 19'!T8+'feb 19'!S8</f>
        <v>0</v>
      </c>
      <c r="U8" s="8">
        <f>'[3]jan 19'!U8+'feb 19'!Q8-'feb 19'!S8</f>
        <v>0.15000000000000002</v>
      </c>
      <c r="V8" s="8">
        <f t="shared" ref="V8:V52" si="0">H8+N8+U8</f>
        <v>32.78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'[3]jan 19'!E9+'feb 19'!D9</f>
        <v>0.05</v>
      </c>
      <c r="F9" s="8">
        <v>0</v>
      </c>
      <c r="G9" s="8">
        <f>'[3]jan 19'!G9+'feb 19'!F9</f>
        <v>0</v>
      </c>
      <c r="H9" s="8">
        <f>'[3]jan 19'!H9+'feb 19'!D9-'feb 19'!F9</f>
        <v>309.7600000000001</v>
      </c>
      <c r="I9" s="8">
        <v>377.63600000000002</v>
      </c>
      <c r="J9" s="8">
        <v>1.26</v>
      </c>
      <c r="K9" s="8">
        <f>'[3]jan 19'!K9+'feb 19'!J9</f>
        <v>21.050000000000004</v>
      </c>
      <c r="L9" s="8">
        <v>0</v>
      </c>
      <c r="M9" s="8">
        <f>'[3]jan 19'!M9+'feb 19'!L9</f>
        <v>0</v>
      </c>
      <c r="N9" s="8">
        <f>'[3]jan 19'!N9+'feb 19'!J9-'feb 19'!L9</f>
        <v>419.25000000000011</v>
      </c>
      <c r="O9" s="9">
        <f>D9+J9</f>
        <v>1.26</v>
      </c>
      <c r="P9" s="10">
        <v>10.44</v>
      </c>
      <c r="Q9" s="10">
        <v>0</v>
      </c>
      <c r="R9" s="8">
        <f>'[3]jan 19'!R9+'feb 19'!Q9</f>
        <v>3</v>
      </c>
      <c r="S9" s="10">
        <v>0</v>
      </c>
      <c r="T9" s="8">
        <f>'[3]jan 19'!T9+'feb 19'!S9</f>
        <v>0</v>
      </c>
      <c r="U9" s="8">
        <f>'[3]jan 19'!U9+'feb 19'!Q9-'feb 19'!S9</f>
        <v>44.010000000000005</v>
      </c>
      <c r="V9" s="8">
        <f t="shared" si="0"/>
        <v>773.02000000000021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'[3]jan 19'!E10+'feb 19'!D10</f>
        <v>0.34</v>
      </c>
      <c r="F10" s="8">
        <v>0</v>
      </c>
      <c r="G10" s="8">
        <f>'[3]jan 19'!G10+'feb 19'!F10</f>
        <v>0</v>
      </c>
      <c r="H10" s="8">
        <f>'[3]jan 19'!H10+'feb 19'!D10-'feb 19'!F10</f>
        <v>7.36</v>
      </c>
      <c r="I10" s="8">
        <v>281.17800000000005</v>
      </c>
      <c r="J10" s="8">
        <v>0.73</v>
      </c>
      <c r="K10" s="8">
        <f>'[3]jan 19'!K10+'feb 19'!J10</f>
        <v>19.830000000000002</v>
      </c>
      <c r="L10" s="8">
        <v>0</v>
      </c>
      <c r="M10" s="8">
        <f>'[3]jan 19'!M10+'feb 19'!L10</f>
        <v>0</v>
      </c>
      <c r="N10" s="8">
        <f>'[3]jan 19'!N10+'feb 19'!J10-'feb 19'!L10</f>
        <v>344.05999999999989</v>
      </c>
      <c r="O10" s="9">
        <f>D10+J10</f>
        <v>0.73</v>
      </c>
      <c r="P10" s="10">
        <v>0</v>
      </c>
      <c r="Q10" s="10">
        <v>0</v>
      </c>
      <c r="R10" s="8">
        <f>'[3]jan 19'!R10+'feb 19'!Q10</f>
        <v>0.18</v>
      </c>
      <c r="S10" s="10">
        <v>0</v>
      </c>
      <c r="T10" s="8">
        <f>'[3]jan 19'!T10+'feb 19'!S10</f>
        <v>0</v>
      </c>
      <c r="U10" s="8">
        <f>'[3]jan 19'!U10+'feb 19'!Q10-'feb 19'!S10</f>
        <v>0.6</v>
      </c>
      <c r="V10" s="8">
        <f t="shared" si="0"/>
        <v>352.01999999999992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'[3]jan 19'!E11+'feb 19'!D11</f>
        <v>1.04</v>
      </c>
      <c r="F11" s="15">
        <f t="shared" ref="F11:S11" si="1">SUM(F7:F10)</f>
        <v>0</v>
      </c>
      <c r="G11" s="15">
        <f>'[3]jan 19'!G11+'feb 19'!F11</f>
        <v>0</v>
      </c>
      <c r="H11" s="15">
        <f>'[3]jan 19'!H11+'feb 19'!D11-'feb 19'!F11</f>
        <v>775.93</v>
      </c>
      <c r="I11" s="15">
        <f t="shared" si="1"/>
        <v>1033.8010000000002</v>
      </c>
      <c r="J11" s="15">
        <f t="shared" si="1"/>
        <v>2.2000000000000002</v>
      </c>
      <c r="K11" s="15">
        <f>'[3]jan 19'!K11+'feb 19'!J11</f>
        <v>89.469999999999985</v>
      </c>
      <c r="L11" s="15">
        <f t="shared" si="1"/>
        <v>0</v>
      </c>
      <c r="M11" s="15">
        <f>'[3]jan 19'!M11+'feb 19'!L11</f>
        <v>0</v>
      </c>
      <c r="N11" s="15">
        <f>'[3]jan 19'!N11+'feb 19'!J11-'feb 19'!L11</f>
        <v>1320.8850000000002</v>
      </c>
      <c r="O11" s="15">
        <f t="shared" si="1"/>
        <v>2.2000000000000002</v>
      </c>
      <c r="P11" s="15">
        <f t="shared" si="1"/>
        <v>11.639999999999999</v>
      </c>
      <c r="Q11" s="15">
        <f t="shared" si="1"/>
        <v>0.05</v>
      </c>
      <c r="R11" s="15">
        <f>'[3]jan 19'!R11+'feb 19'!Q11</f>
        <v>46.93</v>
      </c>
      <c r="S11" s="15">
        <f t="shared" si="1"/>
        <v>0</v>
      </c>
      <c r="T11" s="15">
        <f>'[3]jan 19'!T11+'feb 19'!S11</f>
        <v>0</v>
      </c>
      <c r="U11" s="15">
        <f>'[3]jan 19'!U11+'feb 19'!Q11-'feb 19'!S11</f>
        <v>114.86000000000003</v>
      </c>
      <c r="V11" s="15">
        <f t="shared" si="0"/>
        <v>2211.6750000000002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>
        <f>'[3]jan 19'!E12+'feb 19'!D12</f>
        <v>2.29</v>
      </c>
      <c r="F12" s="8">
        <v>0</v>
      </c>
      <c r="G12" s="8">
        <f>'[3]jan 19'!G12+'feb 19'!F12</f>
        <v>0</v>
      </c>
      <c r="H12" s="8">
        <f>'[3]jan 19'!H12+'feb 19'!D12-'feb 19'!F12</f>
        <v>567.25999999999965</v>
      </c>
      <c r="I12" s="8">
        <v>542.76800000000014</v>
      </c>
      <c r="J12" s="8">
        <v>2.33</v>
      </c>
      <c r="K12" s="8">
        <f>'[3]jan 19'!K12+'feb 19'!J12</f>
        <v>12.89</v>
      </c>
      <c r="L12" s="8">
        <v>0</v>
      </c>
      <c r="M12" s="8">
        <f>'[3]jan 19'!M12+'feb 19'!L12</f>
        <v>0</v>
      </c>
      <c r="N12" s="8">
        <f>'[3]jan 19'!N12+'feb 19'!J12-'feb 19'!L12</f>
        <v>675.43999999999983</v>
      </c>
      <c r="O12" s="9">
        <f>D12+J12</f>
        <v>2.33</v>
      </c>
      <c r="P12" s="10">
        <v>4.57</v>
      </c>
      <c r="Q12" s="10">
        <v>0</v>
      </c>
      <c r="R12" s="8">
        <f>'[3]jan 19'!R12+'feb 19'!Q12</f>
        <v>0</v>
      </c>
      <c r="S12" s="10">
        <v>0</v>
      </c>
      <c r="T12" s="8">
        <f>'[3]jan 19'!T12+'feb 19'!S12</f>
        <v>0</v>
      </c>
      <c r="U12" s="8">
        <f>'[3]jan 19'!U12+'feb 19'!Q12-'feb 19'!S12</f>
        <v>38.860000000000007</v>
      </c>
      <c r="V12" s="8">
        <f t="shared" si="0"/>
        <v>1281.5599999999993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'[3]jan 19'!E13+'feb 19'!D13</f>
        <v>2.8299999999999996</v>
      </c>
      <c r="F13" s="8">
        <v>0</v>
      </c>
      <c r="G13" s="8">
        <f>'[3]jan 19'!G13+'feb 19'!F13</f>
        <v>0</v>
      </c>
      <c r="H13" s="8">
        <f>'[3]jan 19'!H13+'feb 19'!D13-'feb 19'!F13</f>
        <v>314.7600000000001</v>
      </c>
      <c r="I13" s="8">
        <v>370.01399999999995</v>
      </c>
      <c r="J13" s="8">
        <v>0.28999999999999998</v>
      </c>
      <c r="K13" s="8">
        <f>'[3]jan 19'!K13+'feb 19'!J13</f>
        <v>11.07</v>
      </c>
      <c r="L13" s="8">
        <v>0</v>
      </c>
      <c r="M13" s="8">
        <f>'[3]jan 19'!M13+'feb 19'!L13</f>
        <v>0</v>
      </c>
      <c r="N13" s="8">
        <f>'[3]jan 19'!N13+'feb 19'!J13-'feb 19'!L13</f>
        <v>479.47000000000008</v>
      </c>
      <c r="O13" s="9">
        <f>D13+J13</f>
        <v>0.28999999999999998</v>
      </c>
      <c r="P13" s="10">
        <v>4.4930000000000003</v>
      </c>
      <c r="Q13" s="10">
        <v>0</v>
      </c>
      <c r="R13" s="8">
        <f>'[3]jan 19'!R13+'feb 19'!Q13</f>
        <v>0</v>
      </c>
      <c r="S13" s="10">
        <v>0</v>
      </c>
      <c r="T13" s="8">
        <f>'[3]jan 19'!T13+'feb 19'!S13</f>
        <v>0</v>
      </c>
      <c r="U13" s="8">
        <f>'[3]jan 19'!U13+'feb 19'!Q13-'feb 19'!S13</f>
        <v>21.169999999999998</v>
      </c>
      <c r="V13" s="8">
        <f t="shared" si="0"/>
        <v>815.4000000000002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0.1</v>
      </c>
      <c r="E14" s="8">
        <f>'[3]jan 19'!E14+'feb 19'!D14</f>
        <v>5.05</v>
      </c>
      <c r="F14" s="8">
        <v>0</v>
      </c>
      <c r="G14" s="8">
        <f>'[3]jan 19'!G14+'feb 19'!F14</f>
        <v>0</v>
      </c>
      <c r="H14" s="8">
        <f>'[3]jan 19'!H14+'feb 19'!D14-'feb 19'!F14</f>
        <v>1508.0599999999993</v>
      </c>
      <c r="I14" s="8">
        <v>284.35599999999999</v>
      </c>
      <c r="J14" s="8">
        <v>1.67</v>
      </c>
      <c r="K14" s="8">
        <f>'[3]jan 19'!K14+'feb 19'!J14</f>
        <v>16.63</v>
      </c>
      <c r="L14" s="8">
        <v>0</v>
      </c>
      <c r="M14" s="8">
        <f>'[3]jan 19'!M14+'feb 19'!L14</f>
        <v>0</v>
      </c>
      <c r="N14" s="8">
        <f>'[3]jan 19'!N14+'feb 19'!J14-'feb 19'!L14</f>
        <v>478.88000000000011</v>
      </c>
      <c r="O14" s="9">
        <f>D14+J14</f>
        <v>1.77</v>
      </c>
      <c r="P14" s="10">
        <v>6.7349999999999994</v>
      </c>
      <c r="Q14" s="10">
        <v>0</v>
      </c>
      <c r="R14" s="8">
        <f>'[3]jan 19'!R14+'feb 19'!Q14</f>
        <v>0</v>
      </c>
      <c r="S14" s="10">
        <v>0</v>
      </c>
      <c r="T14" s="8">
        <f>'[3]jan 19'!T14+'feb 19'!S14</f>
        <v>0</v>
      </c>
      <c r="U14" s="8">
        <f>'[3]jan 19'!U14+'feb 19'!Q14-'feb 19'!S14</f>
        <v>57.759999999999991</v>
      </c>
      <c r="V14" s="8">
        <f t="shared" si="0"/>
        <v>2044.6999999999994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0.1</v>
      </c>
      <c r="E15" s="15">
        <f>'[3]jan 19'!E15+'feb 19'!D15</f>
        <v>10.17</v>
      </c>
      <c r="F15" s="15">
        <f t="shared" ref="F15:S15" si="2">F14+F13+F12</f>
        <v>0</v>
      </c>
      <c r="G15" s="15">
        <f>'[3]jan 19'!G15+'feb 19'!F15</f>
        <v>0</v>
      </c>
      <c r="H15" s="15">
        <f>'[3]jan 19'!H15+'feb 19'!D15-'feb 19'!F15</f>
        <v>2390.08</v>
      </c>
      <c r="I15" s="15">
        <f t="shared" si="2"/>
        <v>1197.1379999999999</v>
      </c>
      <c r="J15" s="15">
        <f t="shared" si="2"/>
        <v>4.29</v>
      </c>
      <c r="K15" s="15">
        <f>'[3]jan 19'!K15+'feb 19'!J15</f>
        <v>38.119999999999997</v>
      </c>
      <c r="L15" s="15">
        <f t="shared" si="2"/>
        <v>0</v>
      </c>
      <c r="M15" s="15">
        <f>'[3]jan 19'!M15+'feb 19'!L15</f>
        <v>0</v>
      </c>
      <c r="N15" s="15">
        <f>'[3]jan 19'!N15+'feb 19'!J15-'feb 19'!L15</f>
        <v>1631.32</v>
      </c>
      <c r="O15" s="15">
        <f t="shared" si="2"/>
        <v>4.3900000000000006</v>
      </c>
      <c r="P15" s="15">
        <f t="shared" si="2"/>
        <v>15.798</v>
      </c>
      <c r="Q15" s="15">
        <f t="shared" si="2"/>
        <v>0</v>
      </c>
      <c r="R15" s="15">
        <f>'[3]jan 19'!R15+'feb 19'!Q15</f>
        <v>0</v>
      </c>
      <c r="S15" s="15">
        <f t="shared" si="2"/>
        <v>0</v>
      </c>
      <c r="T15" s="15">
        <f>'[3]jan 19'!T15+'feb 19'!S15</f>
        <v>0</v>
      </c>
      <c r="U15" s="15">
        <f>'[3]jan 19'!U15+'feb 19'!Q15-'feb 19'!S15</f>
        <v>117.78999999999999</v>
      </c>
      <c r="V15" s="15">
        <f t="shared" si="0"/>
        <v>4139.1899999999996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>
        <f>'[3]jan 19'!E16+'feb 19'!D16</f>
        <v>7.394000000000001</v>
      </c>
      <c r="F16" s="8">
        <v>0</v>
      </c>
      <c r="G16" s="8">
        <f>'[3]jan 19'!G16+'feb 19'!F16</f>
        <v>0</v>
      </c>
      <c r="H16" s="8">
        <f>'[3]jan 19'!H16+'feb 19'!D16-'feb 19'!F16</f>
        <v>969.11200000000031</v>
      </c>
      <c r="I16" s="8">
        <v>38.61</v>
      </c>
      <c r="J16" s="8">
        <v>0.95199999999999996</v>
      </c>
      <c r="K16" s="8">
        <f>'[3]jan 19'!K16+'feb 19'!J16</f>
        <v>3.9280000000000004</v>
      </c>
      <c r="L16" s="8">
        <v>0</v>
      </c>
      <c r="M16" s="8">
        <f>'[3]jan 19'!M16+'feb 19'!L16</f>
        <v>0</v>
      </c>
      <c r="N16" s="8">
        <f>'[3]jan 19'!N16+'feb 19'!J16-'feb 19'!L16</f>
        <v>77.912999999999968</v>
      </c>
      <c r="O16" s="9">
        <f>D16+J16</f>
        <v>0.95199999999999996</v>
      </c>
      <c r="P16" s="10">
        <v>93.77</v>
      </c>
      <c r="Q16" s="10">
        <v>0</v>
      </c>
      <c r="R16" s="8">
        <f>'[3]jan 19'!R16+'feb 19'!Q16</f>
        <v>0</v>
      </c>
      <c r="S16" s="10">
        <v>0</v>
      </c>
      <c r="T16" s="8">
        <f>'[3]jan 19'!T16+'feb 19'!S16</f>
        <v>0</v>
      </c>
      <c r="U16" s="8">
        <f>'[3]jan 19'!U16+'feb 19'!Q16-'feb 19'!S16</f>
        <v>245.88200000000001</v>
      </c>
      <c r="V16" s="8">
        <f t="shared" si="0"/>
        <v>1292.9070000000004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'[3]jan 19'!E17+'feb 19'!D17</f>
        <v>0</v>
      </c>
      <c r="F17" s="21">
        <v>0</v>
      </c>
      <c r="G17" s="8">
        <f>'[3]jan 19'!G17+'feb 19'!F17</f>
        <v>0</v>
      </c>
      <c r="H17" s="8">
        <f>'[3]jan 19'!H17+'feb 19'!D17-'feb 19'!F17</f>
        <v>182.22</v>
      </c>
      <c r="I17" s="21">
        <v>265.88</v>
      </c>
      <c r="J17" s="21">
        <v>0.34</v>
      </c>
      <c r="K17" s="8">
        <f>'[3]jan 19'!K17+'feb 19'!J17</f>
        <v>8.2230000000000008</v>
      </c>
      <c r="L17" s="21">
        <v>0</v>
      </c>
      <c r="M17" s="8">
        <f>'[3]jan 19'!M17+'feb 19'!L17</f>
        <v>0</v>
      </c>
      <c r="N17" s="8">
        <f>'[3]jan 19'!N17+'feb 19'!J17-'feb 19'!L17</f>
        <v>315.08599999999996</v>
      </c>
      <c r="O17" s="22">
        <f>D17+J17</f>
        <v>0.34</v>
      </c>
      <c r="P17" s="23">
        <v>6.11</v>
      </c>
      <c r="Q17" s="23">
        <v>0</v>
      </c>
      <c r="R17" s="8">
        <f>'[3]jan 19'!R17+'feb 19'!Q17</f>
        <v>48.010000000000005</v>
      </c>
      <c r="S17" s="10">
        <v>0</v>
      </c>
      <c r="T17" s="8">
        <f>'[3]jan 19'!T17+'feb 19'!S17</f>
        <v>0</v>
      </c>
      <c r="U17" s="8">
        <f>'[3]jan 19'!U17+'feb 19'!Q17-'feb 19'!S17</f>
        <v>45.56</v>
      </c>
      <c r="V17" s="8">
        <f t="shared" si="0"/>
        <v>542.86599999999999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>
        <f>'[3]jan 19'!E18+'feb 19'!D18</f>
        <v>3.2299999999999995</v>
      </c>
      <c r="F18" s="8">
        <v>0</v>
      </c>
      <c r="G18" s="8">
        <f>'[3]jan 19'!G18+'feb 19'!F18</f>
        <v>0</v>
      </c>
      <c r="H18" s="8">
        <f>'[3]jan 19'!H18+'feb 19'!D18-'feb 19'!F18</f>
        <v>201.29000000000005</v>
      </c>
      <c r="I18" s="8">
        <v>305.74</v>
      </c>
      <c r="J18" s="8">
        <v>14.36</v>
      </c>
      <c r="K18" s="8">
        <f>'[3]jan 19'!K18+'feb 19'!J18</f>
        <v>26.501999999999999</v>
      </c>
      <c r="L18" s="8">
        <v>0</v>
      </c>
      <c r="M18" s="8">
        <f>'[3]jan 19'!M18+'feb 19'!L18</f>
        <v>0</v>
      </c>
      <c r="N18" s="8">
        <f>'[3]jan 19'!N18+'feb 19'!J18-'feb 19'!L18</f>
        <v>329.02899999999988</v>
      </c>
      <c r="O18" s="9">
        <f>D18+J18</f>
        <v>14.36</v>
      </c>
      <c r="P18" s="10">
        <v>1.92</v>
      </c>
      <c r="Q18" s="10">
        <v>0</v>
      </c>
      <c r="R18" s="8">
        <f>'[3]jan 19'!R18+'feb 19'!Q18</f>
        <v>0.32</v>
      </c>
      <c r="S18" s="10">
        <v>0</v>
      </c>
      <c r="T18" s="8">
        <f>'[3]jan 19'!T18+'feb 19'!S18</f>
        <v>0</v>
      </c>
      <c r="U18" s="8">
        <f>'[3]jan 19'!U18+'feb 19'!Q18-'feb 19'!S18</f>
        <v>8.3749999999999982</v>
      </c>
      <c r="V18" s="8">
        <f t="shared" si="0"/>
        <v>538.69399999999996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>
        <f>'[3]jan 19'!E19+'feb 19'!D19</f>
        <v>10.623999999999999</v>
      </c>
      <c r="F19" s="15">
        <f t="shared" ref="F19:S19" si="3">F16+F17+F18</f>
        <v>0</v>
      </c>
      <c r="G19" s="15">
        <f>'[3]jan 19'!G19+'feb 19'!F19</f>
        <v>0</v>
      </c>
      <c r="H19" s="15">
        <f>'[3]jan 19'!H19+'feb 19'!D19-'feb 19'!F19</f>
        <v>1352.6220000000003</v>
      </c>
      <c r="I19" s="15">
        <f t="shared" si="3"/>
        <v>610.23</v>
      </c>
      <c r="J19" s="15">
        <f t="shared" si="3"/>
        <v>15.651999999999999</v>
      </c>
      <c r="K19" s="15">
        <f>'[3]jan 19'!K19+'feb 19'!J19</f>
        <v>38.652999999999999</v>
      </c>
      <c r="L19" s="15">
        <f t="shared" si="3"/>
        <v>0</v>
      </c>
      <c r="M19" s="15">
        <f>'[3]jan 19'!M19+'feb 19'!L19</f>
        <v>0</v>
      </c>
      <c r="N19" s="15">
        <f>'[3]jan 19'!N19+'feb 19'!J19-'feb 19'!L19</f>
        <v>722.02800000000002</v>
      </c>
      <c r="O19" s="15">
        <f t="shared" si="3"/>
        <v>15.651999999999999</v>
      </c>
      <c r="P19" s="15">
        <f t="shared" si="3"/>
        <v>101.8</v>
      </c>
      <c r="Q19" s="15">
        <f t="shared" si="3"/>
        <v>0</v>
      </c>
      <c r="R19" s="15">
        <f>'[3]jan 19'!R19+'feb 19'!Q19</f>
        <v>0.66999999999999993</v>
      </c>
      <c r="S19" s="15">
        <f t="shared" si="3"/>
        <v>0</v>
      </c>
      <c r="T19" s="15">
        <f>'[3]jan 19'!T19+'feb 19'!S19</f>
        <v>0</v>
      </c>
      <c r="U19" s="15">
        <f>'[3]jan 19'!U19+'feb 19'!Q19-'feb 19'!S19</f>
        <v>299.81700000000001</v>
      </c>
      <c r="V19" s="15">
        <f t="shared" si="0"/>
        <v>2374.4670000000006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1.39</v>
      </c>
      <c r="E20" s="8">
        <f>'[3]jan 19'!E20+'feb 19'!D20</f>
        <v>6.44</v>
      </c>
      <c r="F20" s="8">
        <v>0</v>
      </c>
      <c r="G20" s="8">
        <f>'[3]jan 19'!G20+'feb 19'!F20</f>
        <v>0</v>
      </c>
      <c r="H20" s="8">
        <f>'[3]jan 19'!H20+'feb 19'!D20-'feb 19'!F20</f>
        <v>750.62999999999965</v>
      </c>
      <c r="I20" s="8">
        <v>115.875</v>
      </c>
      <c r="J20" s="8">
        <v>0.05</v>
      </c>
      <c r="K20" s="8">
        <f>'[3]jan 19'!K20+'feb 19'!J20</f>
        <v>18.27</v>
      </c>
      <c r="L20" s="8">
        <v>0</v>
      </c>
      <c r="M20" s="8">
        <f>'[3]jan 19'!M20+'feb 19'!L20</f>
        <v>0</v>
      </c>
      <c r="N20" s="8">
        <f>'[3]jan 19'!N20+'feb 19'!J20-'feb 19'!L20</f>
        <v>350.04999999999995</v>
      </c>
      <c r="O20" s="9">
        <f>D20+J20</f>
        <v>1.44</v>
      </c>
      <c r="P20" s="10">
        <v>0.62</v>
      </c>
      <c r="Q20" s="10">
        <v>0.02</v>
      </c>
      <c r="R20" s="8">
        <f>'[3]jan 19'!R20+'feb 19'!Q20</f>
        <v>0.1</v>
      </c>
      <c r="S20" s="10">
        <v>0</v>
      </c>
      <c r="T20" s="8">
        <f>'[3]jan 19'!T20+'feb 19'!S20</f>
        <v>0</v>
      </c>
      <c r="U20" s="8">
        <f>'[3]jan 19'!U20+'feb 19'!Q20-'feb 19'!S20</f>
        <v>40.92</v>
      </c>
      <c r="V20" s="8">
        <f t="shared" si="0"/>
        <v>1141.5999999999997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0.02</v>
      </c>
      <c r="E21" s="8">
        <f>'[3]jan 19'!E21+'feb 19'!D21</f>
        <v>2.72</v>
      </c>
      <c r="F21" s="8">
        <v>0</v>
      </c>
      <c r="G21" s="8">
        <f>'[3]jan 19'!G21+'feb 19'!F21</f>
        <v>0</v>
      </c>
      <c r="H21" s="8">
        <f>'[3]jan 19'!H21+'feb 19'!D21-'feb 19'!F21</f>
        <v>120.96999999999998</v>
      </c>
      <c r="I21" s="8">
        <v>308.03899999999999</v>
      </c>
      <c r="J21" s="8">
        <v>0.41</v>
      </c>
      <c r="K21" s="8">
        <f>'[3]jan 19'!K21+'feb 19'!J21</f>
        <v>10.669999999999998</v>
      </c>
      <c r="L21" s="8">
        <v>0</v>
      </c>
      <c r="M21" s="8">
        <f>'[3]jan 19'!M21+'feb 19'!L21</f>
        <v>0</v>
      </c>
      <c r="N21" s="8">
        <f>'[3]jan 19'!N21+'feb 19'!J21-'feb 19'!L21</f>
        <v>378.29300000000006</v>
      </c>
      <c r="O21" s="9">
        <f>D21+J21</f>
        <v>0.43</v>
      </c>
      <c r="P21" s="10">
        <v>5.48</v>
      </c>
      <c r="Q21" s="10">
        <v>0</v>
      </c>
      <c r="R21" s="8">
        <f>'[3]jan 19'!R21+'feb 19'!Q21</f>
        <v>0</v>
      </c>
      <c r="S21" s="10">
        <v>0</v>
      </c>
      <c r="T21" s="8">
        <f>'[3]jan 19'!T21+'feb 19'!S21</f>
        <v>0</v>
      </c>
      <c r="U21" s="8">
        <f>'[3]jan 19'!U21+'feb 19'!Q21-'feb 19'!S21</f>
        <v>39.300000000000011</v>
      </c>
      <c r="V21" s="8">
        <f t="shared" si="0"/>
        <v>538.5630000000001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0.03</v>
      </c>
      <c r="E22" s="8">
        <f>'[3]jan 19'!E22+'feb 19'!D22</f>
        <v>0.82000000000000006</v>
      </c>
      <c r="F22" s="8">
        <v>0</v>
      </c>
      <c r="G22" s="8">
        <f>'[3]jan 19'!G22+'feb 19'!F22</f>
        <v>0</v>
      </c>
      <c r="H22" s="8">
        <f>'[3]jan 19'!H22+'feb 19'!D22-'feb 19'!F22</f>
        <v>450.7299999999999</v>
      </c>
      <c r="I22" s="8">
        <v>182.86399999999998</v>
      </c>
      <c r="J22" s="8">
        <v>0.15</v>
      </c>
      <c r="K22" s="8">
        <f>'[3]jan 19'!K22+'feb 19'!J22</f>
        <v>9.4600000000000009</v>
      </c>
      <c r="L22" s="8">
        <v>0</v>
      </c>
      <c r="M22" s="8">
        <f>'[3]jan 19'!M22+'feb 19'!L22</f>
        <v>0</v>
      </c>
      <c r="N22" s="8">
        <f>'[3]jan 19'!N22+'feb 19'!J22-'feb 19'!L22</f>
        <v>163.23000000000005</v>
      </c>
      <c r="O22" s="9">
        <f>D22+J22</f>
        <v>0.18</v>
      </c>
      <c r="P22" s="10">
        <v>5.87</v>
      </c>
      <c r="Q22" s="10">
        <v>0</v>
      </c>
      <c r="R22" s="8">
        <f>'[3]jan 19'!R22+'feb 19'!Q22</f>
        <v>0</v>
      </c>
      <c r="S22" s="10">
        <v>0</v>
      </c>
      <c r="T22" s="8">
        <f>'[3]jan 19'!T22+'feb 19'!S22</f>
        <v>0</v>
      </c>
      <c r="U22" s="8">
        <f>'[3]jan 19'!U22+'feb 19'!Q22-'feb 19'!S22</f>
        <v>14.72</v>
      </c>
      <c r="V22" s="8">
        <f t="shared" si="0"/>
        <v>628.67999999999995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1.44</v>
      </c>
      <c r="E23" s="15">
        <f>'[3]jan 19'!E23+'feb 19'!D23</f>
        <v>9.9799999999999986</v>
      </c>
      <c r="F23" s="15">
        <f t="shared" ref="F23:S23" si="4">SUM(F20:F22)</f>
        <v>0</v>
      </c>
      <c r="G23" s="15">
        <f>'[3]jan 19'!G23+'feb 19'!F23</f>
        <v>0</v>
      </c>
      <c r="H23" s="15">
        <f>'[3]jan 19'!H23+'feb 19'!D23-'feb 19'!F23</f>
        <v>1322.3299999999997</v>
      </c>
      <c r="I23" s="15">
        <f t="shared" si="4"/>
        <v>606.77800000000002</v>
      </c>
      <c r="J23" s="15">
        <f t="shared" si="4"/>
        <v>0.61</v>
      </c>
      <c r="K23" s="15">
        <f>'[3]jan 19'!K23+'feb 19'!J23</f>
        <v>38.4</v>
      </c>
      <c r="L23" s="15">
        <f t="shared" si="4"/>
        <v>0</v>
      </c>
      <c r="M23" s="15">
        <f>'[3]jan 19'!M23+'feb 19'!L23</f>
        <v>0</v>
      </c>
      <c r="N23" s="15">
        <f>'[3]jan 19'!N23+'feb 19'!J23-'feb 19'!L23</f>
        <v>891.57300000000009</v>
      </c>
      <c r="O23" s="15">
        <f t="shared" si="4"/>
        <v>2.0499999999999998</v>
      </c>
      <c r="P23" s="15">
        <f t="shared" si="4"/>
        <v>11.97</v>
      </c>
      <c r="Q23" s="15">
        <f t="shared" si="4"/>
        <v>0.02</v>
      </c>
      <c r="R23" s="15">
        <f>'[3]jan 19'!R23+'feb 19'!Q23</f>
        <v>0.1</v>
      </c>
      <c r="S23" s="15">
        <f t="shared" si="4"/>
        <v>0</v>
      </c>
      <c r="T23" s="15">
        <f>'[3]jan 19'!T23+'feb 19'!S23</f>
        <v>0</v>
      </c>
      <c r="U23" s="15">
        <f>'[3]jan 19'!U23+'feb 19'!Q23-'feb 19'!S23</f>
        <v>94.940000000000012</v>
      </c>
      <c r="V23" s="15">
        <f t="shared" si="0"/>
        <v>2308.8429999999998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1.54</v>
      </c>
      <c r="E24" s="15">
        <f>'[3]jan 19'!E24+'feb 19'!D24</f>
        <v>31.814</v>
      </c>
      <c r="F24" s="15">
        <f t="shared" ref="F24:S24" si="5">F23+F19+F15+F11</f>
        <v>0</v>
      </c>
      <c r="G24" s="15">
        <f>'[3]jan 19'!G24+'feb 19'!F24</f>
        <v>0</v>
      </c>
      <c r="H24" s="15">
        <f>'[3]jan 19'!H24+'feb 19'!D24-'feb 19'!F24</f>
        <v>5840.9619999999986</v>
      </c>
      <c r="I24" s="15">
        <f t="shared" si="5"/>
        <v>3447.9470000000001</v>
      </c>
      <c r="J24" s="15">
        <f t="shared" si="5"/>
        <v>22.751999999999999</v>
      </c>
      <c r="K24" s="15">
        <f>'[3]jan 19'!K24+'feb 19'!J24</f>
        <v>204.64299999999997</v>
      </c>
      <c r="L24" s="15">
        <f t="shared" si="5"/>
        <v>0</v>
      </c>
      <c r="M24" s="15">
        <f>'[3]jan 19'!M24+'feb 19'!L24</f>
        <v>0</v>
      </c>
      <c r="N24" s="15">
        <f>'[3]jan 19'!N24+'feb 19'!J24-'feb 19'!L24</f>
        <v>4565.8060000000005</v>
      </c>
      <c r="O24" s="15">
        <f t="shared" si="5"/>
        <v>24.291999999999998</v>
      </c>
      <c r="P24" s="15">
        <f t="shared" si="5"/>
        <v>141.20799999999997</v>
      </c>
      <c r="Q24" s="15">
        <f t="shared" si="5"/>
        <v>7.0000000000000007E-2</v>
      </c>
      <c r="R24" s="15">
        <f>'[3]jan 19'!R24+'feb 19'!Q24</f>
        <v>0.81999999999999984</v>
      </c>
      <c r="S24" s="15">
        <f t="shared" si="5"/>
        <v>0</v>
      </c>
      <c r="T24" s="15">
        <f>'[3]jan 19'!T24+'feb 19'!S24</f>
        <v>0</v>
      </c>
      <c r="U24" s="15">
        <f>'[3]jan 19'!U24+'feb 19'!Q24-'feb 19'!S24</f>
        <v>627.40700000000004</v>
      </c>
      <c r="V24" s="15">
        <f t="shared" si="0"/>
        <v>11034.174999999999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59.32</v>
      </c>
      <c r="E25" s="8">
        <f>'[3]jan 19'!E25+'feb 19'!D25</f>
        <v>280.50000000000006</v>
      </c>
      <c r="F25" s="8">
        <v>0</v>
      </c>
      <c r="G25" s="8">
        <f>'[3]jan 19'!G25+'feb 19'!F25</f>
        <v>0</v>
      </c>
      <c r="H25" s="8">
        <f>'[3]jan 19'!H25+'feb 19'!D25-'feb 19'!F25</f>
        <v>6821.2320000000009</v>
      </c>
      <c r="I25" s="8">
        <v>42.29</v>
      </c>
      <c r="J25" s="8">
        <v>0</v>
      </c>
      <c r="K25" s="8">
        <f>'[3]jan 19'!K25+'feb 19'!J25</f>
        <v>0</v>
      </c>
      <c r="L25" s="8">
        <v>0</v>
      </c>
      <c r="M25" s="8">
        <f>'[3]jan 19'!M25+'feb 19'!L25</f>
        <v>0</v>
      </c>
      <c r="N25" s="8">
        <f>'[3]jan 19'!N25+'feb 19'!J25-'feb 19'!L25</f>
        <v>58.64</v>
      </c>
      <c r="O25" s="9">
        <f>D25+J25</f>
        <v>59.32</v>
      </c>
      <c r="P25" s="10">
        <v>0</v>
      </c>
      <c r="Q25" s="10">
        <v>0</v>
      </c>
      <c r="R25" s="8">
        <f>'[3]jan 19'!R25+'feb 19'!Q25</f>
        <v>0</v>
      </c>
      <c r="S25" s="10">
        <v>0</v>
      </c>
      <c r="T25" s="8">
        <f>'[3]jan 19'!T25+'feb 19'!S25</f>
        <v>0</v>
      </c>
      <c r="U25" s="8">
        <f>'[3]jan 19'!U25+'feb 19'!Q25-'feb 19'!S25</f>
        <v>0</v>
      </c>
      <c r="V25" s="8">
        <f t="shared" si="0"/>
        <v>6879.8720000000012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14.25</v>
      </c>
      <c r="E26" s="8">
        <f>'[3]jan 19'!E26+'feb 19'!D26</f>
        <v>130.56</v>
      </c>
      <c r="F26" s="8">
        <v>0</v>
      </c>
      <c r="G26" s="8">
        <f>'[3]jan 19'!G26+'feb 19'!F26</f>
        <v>0</v>
      </c>
      <c r="H26" s="8">
        <f>'[3]jan 19'!H26+'feb 19'!D26-'feb 19'!F26</f>
        <v>4865.3000000000011</v>
      </c>
      <c r="I26" s="8">
        <v>47.46</v>
      </c>
      <c r="J26" s="8">
        <v>0.76</v>
      </c>
      <c r="K26" s="8">
        <f>'[3]jan 19'!K26+'feb 19'!J26</f>
        <v>20.010000000000002</v>
      </c>
      <c r="L26" s="8">
        <v>0</v>
      </c>
      <c r="M26" s="8">
        <f>'[3]jan 19'!M26+'feb 19'!L26</f>
        <v>0</v>
      </c>
      <c r="N26" s="8">
        <f>'[3]jan 19'!N26+'feb 19'!J26-'feb 19'!L26</f>
        <v>511.36799999999994</v>
      </c>
      <c r="O26" s="9">
        <f>D26+J26</f>
        <v>15.01</v>
      </c>
      <c r="P26" s="10">
        <v>0</v>
      </c>
      <c r="Q26" s="10">
        <v>0.14000000000000001</v>
      </c>
      <c r="R26" s="8">
        <f>'[3]jan 19'!R26+'feb 19'!Q26</f>
        <v>0.59000000000000008</v>
      </c>
      <c r="S26" s="10">
        <v>0</v>
      </c>
      <c r="T26" s="8">
        <f>'[3]jan 19'!T26+'feb 19'!S26</f>
        <v>0</v>
      </c>
      <c r="U26" s="8">
        <f>'[3]jan 19'!U26+'feb 19'!Q26-'feb 19'!S26</f>
        <v>2.9600000000000004</v>
      </c>
      <c r="V26" s="8">
        <f t="shared" si="0"/>
        <v>5379.6280000000015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73.569999999999993</v>
      </c>
      <c r="E27" s="15">
        <f>'[3]jan 19'!E27+'feb 19'!D27</f>
        <v>411.06000000000006</v>
      </c>
      <c r="F27" s="15">
        <f t="shared" ref="F27:S27" si="6">F26+F25</f>
        <v>0</v>
      </c>
      <c r="G27" s="15">
        <f>'[3]jan 19'!G27+'feb 19'!F27</f>
        <v>0</v>
      </c>
      <c r="H27" s="15">
        <f>'[3]jan 19'!H27+'feb 19'!D27-'feb 19'!F27</f>
        <v>11686.531999999999</v>
      </c>
      <c r="I27" s="15">
        <f t="shared" si="6"/>
        <v>89.75</v>
      </c>
      <c r="J27" s="15">
        <f t="shared" si="6"/>
        <v>0.76</v>
      </c>
      <c r="K27" s="15">
        <f>'[3]jan 19'!K27+'feb 19'!J27</f>
        <v>18.720000000000002</v>
      </c>
      <c r="L27" s="15">
        <f t="shared" si="6"/>
        <v>0</v>
      </c>
      <c r="M27" s="15">
        <f>'[3]jan 19'!M27+'feb 19'!L27</f>
        <v>0</v>
      </c>
      <c r="N27" s="15">
        <f>'[3]jan 19'!N27+'feb 19'!J27-'feb 19'!L27</f>
        <v>568.71800000000007</v>
      </c>
      <c r="O27" s="15">
        <f t="shared" si="6"/>
        <v>74.33</v>
      </c>
      <c r="P27" s="15">
        <f t="shared" si="6"/>
        <v>0</v>
      </c>
      <c r="Q27" s="15">
        <f t="shared" si="6"/>
        <v>0.14000000000000001</v>
      </c>
      <c r="R27" s="15">
        <f>'[3]jan 19'!R27+'feb 19'!Q27</f>
        <v>0.59000000000000008</v>
      </c>
      <c r="S27" s="15">
        <f t="shared" si="6"/>
        <v>0</v>
      </c>
      <c r="T27" s="15">
        <f>'[3]jan 19'!T27+'feb 19'!S27</f>
        <v>0</v>
      </c>
      <c r="U27" s="15">
        <f>'[3]jan 19'!U27+'feb 19'!Q27-'feb 19'!S27</f>
        <v>2.9600000000000004</v>
      </c>
      <c r="V27" s="15">
        <f t="shared" si="0"/>
        <v>12258.21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16.88</v>
      </c>
      <c r="E28" s="8">
        <f>'[3]jan 19'!E28+'feb 19'!D28</f>
        <v>358.03</v>
      </c>
      <c r="F28" s="8">
        <v>0</v>
      </c>
      <c r="G28" s="8">
        <f>'[3]jan 19'!G28+'feb 19'!F28</f>
        <v>0</v>
      </c>
      <c r="H28" s="8">
        <f>'[3]jan 19'!H28+'feb 19'!D28-'feb 19'!F28</f>
        <v>3496.9079999999999</v>
      </c>
      <c r="I28" s="8">
        <v>74.63</v>
      </c>
      <c r="J28" s="8">
        <v>0.15</v>
      </c>
      <c r="K28" s="8">
        <f>'[3]jan 19'!K28+'feb 19'!J28</f>
        <v>0.44999999999999996</v>
      </c>
      <c r="L28" s="8">
        <v>0</v>
      </c>
      <c r="M28" s="8">
        <f>'[3]jan 19'!M28+'feb 19'!L28</f>
        <v>0</v>
      </c>
      <c r="N28" s="8">
        <f>'[3]jan 19'!N28+'feb 19'!J28-'feb 19'!L28</f>
        <v>52.24</v>
      </c>
      <c r="O28" s="9">
        <f>D28+J28</f>
        <v>17.029999999999998</v>
      </c>
      <c r="P28" s="10">
        <v>0</v>
      </c>
      <c r="Q28" s="10">
        <v>0</v>
      </c>
      <c r="R28" s="8">
        <f>'[3]jan 19'!R28+'feb 19'!Q28</f>
        <v>0</v>
      </c>
      <c r="S28" s="10">
        <v>0</v>
      </c>
      <c r="T28" s="8">
        <f>'[3]jan 19'!T28+'feb 19'!S28</f>
        <v>0</v>
      </c>
      <c r="U28" s="8">
        <f>'[3]jan 19'!U28+'feb 19'!Q28-'feb 19'!S28</f>
        <v>56.250000000000007</v>
      </c>
      <c r="V28" s="8">
        <f t="shared" si="0"/>
        <v>3605.3979999999997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6.29</v>
      </c>
      <c r="E29" s="8">
        <f>'[3]jan 19'!E29+'feb 19'!D29</f>
        <v>154.83500000000001</v>
      </c>
      <c r="F29" s="8">
        <v>0</v>
      </c>
      <c r="G29" s="8">
        <f>'[3]jan 19'!G29+'feb 19'!F29</f>
        <v>0</v>
      </c>
      <c r="H29" s="8">
        <f>'[3]jan 19'!H29+'feb 19'!D29-'feb 19'!F29</f>
        <v>154.83500000000001</v>
      </c>
      <c r="I29" s="8"/>
      <c r="J29" s="8">
        <v>0</v>
      </c>
      <c r="K29" s="8">
        <f>'[3]jan 19'!K29+'feb 19'!J29</f>
        <v>6.3000000000000007</v>
      </c>
      <c r="L29" s="8">
        <v>0</v>
      </c>
      <c r="M29" s="8">
        <f>'[3]jan 19'!M29+'feb 19'!L29</f>
        <v>0</v>
      </c>
      <c r="N29" s="8">
        <f>'[3]jan 19'!N29+'feb 19'!J29-'feb 19'!L29</f>
        <v>6.3000000000000007</v>
      </c>
      <c r="O29" s="9"/>
      <c r="P29" s="10"/>
      <c r="Q29" s="10">
        <v>0</v>
      </c>
      <c r="R29" s="8">
        <f>'[3]jan 19'!R29+'feb 19'!Q29</f>
        <v>57.257000000000005</v>
      </c>
      <c r="S29" s="10">
        <v>0</v>
      </c>
      <c r="T29" s="8">
        <f>'[3]jan 19'!T29+'feb 19'!S29</f>
        <v>0</v>
      </c>
      <c r="U29" s="8">
        <f>'[3]jan 19'!U29+'feb 19'!Q29-'feb 19'!S29</f>
        <v>0</v>
      </c>
      <c r="V29" s="8">
        <f t="shared" si="0"/>
        <v>161.13500000000002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7.94</v>
      </c>
      <c r="E30" s="8">
        <f>'[3]jan 19'!E30+'feb 19'!D30</f>
        <v>214.89899999999997</v>
      </c>
      <c r="F30" s="8">
        <v>0</v>
      </c>
      <c r="G30" s="8">
        <f>'[3]jan 19'!G30+'feb 19'!F30</f>
        <v>0</v>
      </c>
      <c r="H30" s="8">
        <f>'[3]jan 19'!H30+'feb 19'!D30-'feb 19'!F30</f>
        <v>3802.8910000000001</v>
      </c>
      <c r="I30" s="8"/>
      <c r="J30" s="8">
        <v>0</v>
      </c>
      <c r="K30" s="8">
        <f>'[3]jan 19'!K30+'feb 19'!J30</f>
        <v>0</v>
      </c>
      <c r="L30" s="8">
        <v>0</v>
      </c>
      <c r="M30" s="8">
        <f>'[3]jan 19'!M30+'feb 19'!L30</f>
        <v>0</v>
      </c>
      <c r="N30" s="8">
        <f>'[3]jan 19'!N30+'feb 19'!J30-'feb 19'!L30</f>
        <v>41.210000000000008</v>
      </c>
      <c r="O30" s="9"/>
      <c r="P30" s="10"/>
      <c r="Q30" s="10">
        <v>0</v>
      </c>
      <c r="R30" s="8">
        <f>'[3]jan 19'!R30+'feb 19'!Q30</f>
        <v>0</v>
      </c>
      <c r="S30" s="10">
        <v>0</v>
      </c>
      <c r="T30" s="8">
        <f>'[3]jan 19'!T30+'feb 19'!S30</f>
        <v>0</v>
      </c>
      <c r="U30" s="8">
        <f>'[3]jan 19'!U30+'feb 19'!Q30-'feb 19'!S30</f>
        <v>72.55</v>
      </c>
      <c r="V30" s="8">
        <f t="shared" si="0"/>
        <v>3916.6510000000003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7.6</v>
      </c>
      <c r="E31" s="8">
        <f>'[3]jan 19'!E31+'feb 19'!D31</f>
        <v>82.083999999999989</v>
      </c>
      <c r="F31" s="8">
        <v>0</v>
      </c>
      <c r="G31" s="8">
        <f>'[3]jan 19'!G31+'feb 19'!F31</f>
        <v>0</v>
      </c>
      <c r="H31" s="8">
        <f>'[3]jan 19'!H31+'feb 19'!D31-'feb 19'!F31</f>
        <v>2362.9652999999998</v>
      </c>
      <c r="I31" s="8">
        <v>109.83</v>
      </c>
      <c r="J31" s="8">
        <v>0</v>
      </c>
      <c r="K31" s="8">
        <f>'[3]jan 19'!K31+'feb 19'!J31</f>
        <v>2.556</v>
      </c>
      <c r="L31" s="8">
        <v>0</v>
      </c>
      <c r="M31" s="8">
        <f>'[3]jan 19'!M31+'feb 19'!L31</f>
        <v>0</v>
      </c>
      <c r="N31" s="8">
        <f>'[3]jan 19'!N31+'feb 19'!J31-'feb 19'!L31</f>
        <v>143.43399999999997</v>
      </c>
      <c r="O31" s="9">
        <f>D31+J31</f>
        <v>7.6</v>
      </c>
      <c r="P31" s="10">
        <v>0</v>
      </c>
      <c r="Q31" s="10">
        <v>0</v>
      </c>
      <c r="R31" s="8">
        <f>'[3]jan 19'!R31+'feb 19'!Q31</f>
        <v>0.09</v>
      </c>
      <c r="S31" s="10">
        <v>0</v>
      </c>
      <c r="T31" s="8">
        <f>'[3]jan 19'!T31+'feb 19'!S31</f>
        <v>0.09</v>
      </c>
      <c r="U31" s="8">
        <f>'[3]jan 19'!U31+'feb 19'!Q31-'feb 19'!S31</f>
        <v>18.149999999999999</v>
      </c>
      <c r="V31" s="8">
        <f t="shared" si="0"/>
        <v>2524.5493000000001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38.709999999999994</v>
      </c>
      <c r="E32" s="15">
        <f>'[3]jan 19'!E32+'feb 19'!D32</f>
        <v>809.84800000000007</v>
      </c>
      <c r="F32" s="15">
        <f t="shared" ref="F32:S32" si="7">F31+F30+F29+F28</f>
        <v>0</v>
      </c>
      <c r="G32" s="15">
        <f>'[3]jan 19'!G32+'feb 19'!F32</f>
        <v>0</v>
      </c>
      <c r="H32" s="15">
        <f>'[3]jan 19'!H32+'feb 19'!D32-'feb 19'!F32</f>
        <v>9817.5992999999962</v>
      </c>
      <c r="I32" s="15">
        <f t="shared" si="7"/>
        <v>184.45999999999998</v>
      </c>
      <c r="J32" s="15">
        <f t="shared" si="7"/>
        <v>0.15</v>
      </c>
      <c r="K32" s="15">
        <f>'[3]jan 19'!K32+'feb 19'!J32</f>
        <v>9.3060000000000009</v>
      </c>
      <c r="L32" s="15">
        <f t="shared" si="7"/>
        <v>0</v>
      </c>
      <c r="M32" s="15">
        <f>'[3]jan 19'!M32+'feb 19'!L32</f>
        <v>0</v>
      </c>
      <c r="N32" s="15">
        <f>'[3]jan 19'!N32+'feb 19'!J32-'feb 19'!L32</f>
        <v>243.18400000000003</v>
      </c>
      <c r="O32" s="15">
        <f t="shared" si="7"/>
        <v>24.629999999999995</v>
      </c>
      <c r="P32" s="15">
        <f t="shared" si="7"/>
        <v>0</v>
      </c>
      <c r="Q32" s="15">
        <f t="shared" si="7"/>
        <v>0</v>
      </c>
      <c r="R32" s="15">
        <f>'[3]jan 19'!R32+'feb 19'!Q32</f>
        <v>7.1099999999999994</v>
      </c>
      <c r="S32" s="15">
        <f t="shared" si="7"/>
        <v>0</v>
      </c>
      <c r="T32" s="15">
        <f>'[3]jan 19'!T32+'feb 19'!S32</f>
        <v>0</v>
      </c>
      <c r="U32" s="15">
        <f>'[3]jan 19'!U32+'feb 19'!Q32-'feb 19'!S32</f>
        <v>146.94999999999999</v>
      </c>
      <c r="V32" s="15">
        <f t="shared" si="0"/>
        <v>10207.733299999996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2.97</v>
      </c>
      <c r="E33" s="8">
        <f>'[3]jan 19'!E33+'feb 19'!D33</f>
        <v>86.11</v>
      </c>
      <c r="F33" s="8">
        <v>0</v>
      </c>
      <c r="G33" s="8">
        <f>'[3]jan 19'!G33+'feb 19'!F33</f>
        <v>0</v>
      </c>
      <c r="H33" s="8">
        <f>'[3]jan 19'!H33+'feb 19'!D33-'feb 19'!F33</f>
        <v>4083.2899999999995</v>
      </c>
      <c r="I33" s="8">
        <v>3.8</v>
      </c>
      <c r="J33" s="8">
        <v>0</v>
      </c>
      <c r="K33" s="8">
        <f>'[3]jan 19'!K33+'feb 19'!J33</f>
        <v>0</v>
      </c>
      <c r="L33" s="8">
        <v>0</v>
      </c>
      <c r="M33" s="8">
        <f>'[3]jan 19'!M33+'feb 19'!L33</f>
        <v>0</v>
      </c>
      <c r="N33" s="8">
        <f>'[3]jan 19'!N33+'feb 19'!J33-'feb 19'!L33</f>
        <v>7.6</v>
      </c>
      <c r="O33" s="9">
        <f>D33+J33</f>
        <v>2.97</v>
      </c>
      <c r="P33" s="10">
        <v>0</v>
      </c>
      <c r="Q33" s="10">
        <v>0</v>
      </c>
      <c r="R33" s="8">
        <f>'[3]jan 19'!R33+'feb 19'!Q33</f>
        <v>0</v>
      </c>
      <c r="S33" s="10">
        <v>0</v>
      </c>
      <c r="T33" s="8">
        <f>'[3]jan 19'!T33+'feb 19'!S33</f>
        <v>0</v>
      </c>
      <c r="U33" s="8">
        <f>'[3]jan 19'!U33+'feb 19'!Q33-'feb 19'!S33</f>
        <v>0</v>
      </c>
      <c r="V33" s="8">
        <f t="shared" si="0"/>
        <v>4090.8899999999994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37.630000000000003</v>
      </c>
      <c r="E34" s="8">
        <f>'[3]jan 19'!E34+'feb 19'!D34</f>
        <v>299.26</v>
      </c>
      <c r="F34" s="8">
        <v>0</v>
      </c>
      <c r="G34" s="8">
        <f>'[3]jan 19'!G34+'feb 19'!F34</f>
        <v>0</v>
      </c>
      <c r="H34" s="8">
        <f>'[3]jan 19'!H34+'feb 19'!D34-'feb 19'!F34</f>
        <v>5275.8399999999983</v>
      </c>
      <c r="I34" s="8">
        <v>2</v>
      </c>
      <c r="J34" s="8">
        <v>0</v>
      </c>
      <c r="K34" s="8">
        <f>'[3]jan 19'!K34+'feb 19'!J34</f>
        <v>0</v>
      </c>
      <c r="L34" s="8">
        <v>0</v>
      </c>
      <c r="M34" s="8">
        <f>'[3]jan 19'!M34+'feb 19'!L34</f>
        <v>0</v>
      </c>
      <c r="N34" s="8">
        <f>'[3]jan 19'!N34+'feb 19'!J34-'feb 19'!L34</f>
        <v>4</v>
      </c>
      <c r="O34" s="9">
        <f>D34+J34</f>
        <v>37.630000000000003</v>
      </c>
      <c r="P34" s="10">
        <v>0</v>
      </c>
      <c r="Q34" s="10">
        <v>0</v>
      </c>
      <c r="R34" s="8">
        <f>'[3]jan 19'!R34+'feb 19'!Q34</f>
        <v>0</v>
      </c>
      <c r="S34" s="10">
        <v>0</v>
      </c>
      <c r="T34" s="8">
        <f>'[3]jan 19'!T34+'feb 19'!S34</f>
        <v>0</v>
      </c>
      <c r="U34" s="8">
        <f>'[3]jan 19'!U34+'feb 19'!Q34-'feb 19'!S34</f>
        <v>0.03</v>
      </c>
      <c r="V34" s="8">
        <f t="shared" si="0"/>
        <v>5279.8699999999981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2.15</v>
      </c>
      <c r="E35" s="8">
        <f>'[3]jan 19'!E35+'feb 19'!D35</f>
        <v>89.88</v>
      </c>
      <c r="F35" s="8">
        <v>0</v>
      </c>
      <c r="G35" s="8">
        <f>'[3]jan 19'!G35+'feb 19'!F35</f>
        <v>0</v>
      </c>
      <c r="H35" s="8">
        <f>'[3]jan 19'!H35+'feb 19'!D35-'feb 19'!F35</f>
        <v>2600.4</v>
      </c>
      <c r="I35" s="8">
        <v>7.3</v>
      </c>
      <c r="J35" s="8">
        <v>0</v>
      </c>
      <c r="K35" s="8">
        <f>'[3]jan 19'!K35+'feb 19'!J35</f>
        <v>0</v>
      </c>
      <c r="L35" s="8">
        <v>0</v>
      </c>
      <c r="M35" s="8">
        <f>'[3]jan 19'!M35+'feb 19'!L35</f>
        <v>0</v>
      </c>
      <c r="N35" s="8">
        <f>'[3]jan 19'!N35+'feb 19'!J35-'feb 19'!L35</f>
        <v>155.65000000000003</v>
      </c>
      <c r="O35" s="9">
        <f>D35+J35</f>
        <v>2.15</v>
      </c>
      <c r="P35" s="10">
        <v>0</v>
      </c>
      <c r="Q35" s="10">
        <v>0</v>
      </c>
      <c r="R35" s="8">
        <f>'[3]jan 19'!R35+'feb 19'!Q35</f>
        <v>0</v>
      </c>
      <c r="S35" s="10">
        <v>0</v>
      </c>
      <c r="T35" s="8">
        <f>'[3]jan 19'!T35+'feb 19'!S35</f>
        <v>0</v>
      </c>
      <c r="U35" s="8">
        <f>'[3]jan 19'!U35+'feb 19'!Q35-'feb 19'!S35</f>
        <v>2.2000000000000002</v>
      </c>
      <c r="V35" s="8">
        <f t="shared" si="0"/>
        <v>2758.25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3.32</v>
      </c>
      <c r="E36" s="8">
        <f>'[3]jan 19'!E36+'feb 19'!D36</f>
        <v>247.77</v>
      </c>
      <c r="F36" s="8">
        <v>0</v>
      </c>
      <c r="G36" s="8">
        <f>'[3]jan 19'!G36+'feb 19'!F36</f>
        <v>0</v>
      </c>
      <c r="H36" s="8">
        <f>'[3]jan 19'!H36+'feb 19'!D36-'feb 19'!F36</f>
        <v>4418.93</v>
      </c>
      <c r="I36" s="8">
        <v>3.46</v>
      </c>
      <c r="J36" s="8">
        <v>0</v>
      </c>
      <c r="K36" s="8">
        <f>'[3]jan 19'!K36+'feb 19'!J36</f>
        <v>0</v>
      </c>
      <c r="L36" s="8">
        <v>0</v>
      </c>
      <c r="M36" s="8">
        <f>'[3]jan 19'!M36+'feb 19'!L36</f>
        <v>0</v>
      </c>
      <c r="N36" s="8">
        <f>'[3]jan 19'!N36+'feb 19'!J36-'feb 19'!L36</f>
        <v>6.92</v>
      </c>
      <c r="O36" s="9">
        <f>D36+J36</f>
        <v>3.32</v>
      </c>
      <c r="P36" s="10">
        <v>0</v>
      </c>
      <c r="Q36" s="10">
        <v>0</v>
      </c>
      <c r="R36" s="8">
        <f>'[3]jan 19'!R36+'feb 19'!Q36</f>
        <v>0</v>
      </c>
      <c r="S36" s="10">
        <v>0</v>
      </c>
      <c r="T36" s="8">
        <f>'[3]jan 19'!T36+'feb 19'!S36</f>
        <v>0</v>
      </c>
      <c r="U36" s="8">
        <f>'[3]jan 19'!U36+'feb 19'!Q36-'feb 19'!S36</f>
        <v>1.04</v>
      </c>
      <c r="V36" s="8">
        <f t="shared" si="0"/>
        <v>4426.8900000000003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46.07</v>
      </c>
      <c r="E37" s="15">
        <f>'[3]jan 19'!E37+'feb 19'!D37</f>
        <v>715.30000000000007</v>
      </c>
      <c r="F37" s="15">
        <f t="shared" ref="F37:S37" si="8">SUM(F33:F36)</f>
        <v>0</v>
      </c>
      <c r="G37" s="15">
        <f>'[3]jan 19'!G37+'feb 19'!F37</f>
        <v>0</v>
      </c>
      <c r="H37" s="15">
        <f>'[3]jan 19'!H37+'feb 19'!D37-'feb 19'!F37</f>
        <v>16370.74</v>
      </c>
      <c r="I37" s="15">
        <f t="shared" si="8"/>
        <v>16.559999999999999</v>
      </c>
      <c r="J37" s="15">
        <f t="shared" si="8"/>
        <v>0</v>
      </c>
      <c r="K37" s="15">
        <f>'[3]jan 19'!K37+'feb 19'!J37</f>
        <v>0</v>
      </c>
      <c r="L37" s="15">
        <f t="shared" si="8"/>
        <v>0</v>
      </c>
      <c r="M37" s="15">
        <f>'[3]jan 19'!M37+'feb 19'!L37</f>
        <v>0</v>
      </c>
      <c r="N37" s="15">
        <f>'[3]jan 19'!N37+'feb 19'!J37-'feb 19'!L37</f>
        <v>174.17000000000002</v>
      </c>
      <c r="O37" s="15">
        <f t="shared" si="8"/>
        <v>46.07</v>
      </c>
      <c r="P37" s="15">
        <f t="shared" si="8"/>
        <v>0</v>
      </c>
      <c r="Q37" s="15">
        <f t="shared" si="8"/>
        <v>0</v>
      </c>
      <c r="R37" s="15">
        <f>'[3]jan 19'!R37+'feb 19'!Q37</f>
        <v>0</v>
      </c>
      <c r="S37" s="15">
        <f t="shared" si="8"/>
        <v>0</v>
      </c>
      <c r="T37" s="15">
        <f>'[3]jan 19'!T37+'feb 19'!S37</f>
        <v>0</v>
      </c>
      <c r="U37" s="15">
        <f>'[3]jan 19'!U37+'feb 19'!Q37-'feb 19'!S37</f>
        <v>3.27</v>
      </c>
      <c r="V37" s="15">
        <f t="shared" si="0"/>
        <v>16548.18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158.35</v>
      </c>
      <c r="E38" s="15">
        <f>'[3]jan 19'!E38+'feb 19'!D38</f>
        <v>1936.2079999999999</v>
      </c>
      <c r="F38" s="15">
        <f t="shared" ref="F38:S38" si="9">F37+F32+F27</f>
        <v>0</v>
      </c>
      <c r="G38" s="15">
        <f>'[3]jan 19'!G38+'feb 19'!F38</f>
        <v>0</v>
      </c>
      <c r="H38" s="15">
        <f>'[3]jan 19'!H38+'feb 19'!D38-'feb 19'!F38</f>
        <v>37874.871299999999</v>
      </c>
      <c r="I38" s="15">
        <f t="shared" si="9"/>
        <v>290.77</v>
      </c>
      <c r="J38" s="15">
        <f t="shared" si="9"/>
        <v>0.91</v>
      </c>
      <c r="K38" s="15">
        <f>'[3]jan 19'!K38+'feb 19'!J38</f>
        <v>28.026</v>
      </c>
      <c r="L38" s="15">
        <f t="shared" si="9"/>
        <v>0</v>
      </c>
      <c r="M38" s="15">
        <f>'[3]jan 19'!M38+'feb 19'!L38</f>
        <v>0</v>
      </c>
      <c r="N38" s="15">
        <f>'[3]jan 19'!N38+'feb 19'!J38-'feb 19'!L38</f>
        <v>986.07200000000012</v>
      </c>
      <c r="O38" s="15">
        <f t="shared" si="9"/>
        <v>145.02999999999997</v>
      </c>
      <c r="P38" s="15">
        <f t="shared" si="9"/>
        <v>0</v>
      </c>
      <c r="Q38" s="15">
        <f t="shared" si="9"/>
        <v>0.14000000000000001</v>
      </c>
      <c r="R38" s="15">
        <f>'[3]jan 19'!R38+'feb 19'!Q38</f>
        <v>7.6999999999999993</v>
      </c>
      <c r="S38" s="15">
        <f t="shared" si="9"/>
        <v>0</v>
      </c>
      <c r="T38" s="15">
        <f>'[3]jan 19'!T38+'feb 19'!S38</f>
        <v>0</v>
      </c>
      <c r="U38" s="15">
        <f>'[3]jan 19'!U38+'feb 19'!Q38-'feb 19'!S38</f>
        <v>153.17999999999998</v>
      </c>
      <c r="V38" s="15">
        <f t="shared" si="0"/>
        <v>39014.123299999999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30.663</v>
      </c>
      <c r="E39" s="8">
        <f>'[3]jan 19'!E39+'feb 19'!D39</f>
        <v>951.33799999999997</v>
      </c>
      <c r="F39" s="8">
        <v>0</v>
      </c>
      <c r="G39" s="8">
        <f>'[3]jan 19'!G39+'feb 19'!F39</f>
        <v>0</v>
      </c>
      <c r="H39" s="8">
        <f>'[3]jan 19'!H39+'feb 19'!D39-'feb 19'!F39</f>
        <v>9935.4739999999983</v>
      </c>
      <c r="I39" s="8">
        <v>0</v>
      </c>
      <c r="J39" s="8">
        <v>0</v>
      </c>
      <c r="K39" s="8">
        <f>'[3]jan 19'!K39+'feb 19'!J39</f>
        <v>0</v>
      </c>
      <c r="L39" s="8">
        <v>0</v>
      </c>
      <c r="M39" s="8">
        <f>'[3]jan 19'!M39+'feb 19'!L39</f>
        <v>0</v>
      </c>
      <c r="N39" s="8">
        <f>'[3]jan 19'!N39+'feb 19'!J39-'feb 19'!L39</f>
        <v>0</v>
      </c>
      <c r="O39" s="9">
        <f>D39+J39</f>
        <v>30.663</v>
      </c>
      <c r="P39" s="10">
        <v>0</v>
      </c>
      <c r="Q39" s="8">
        <v>0</v>
      </c>
      <c r="R39" s="8">
        <f>'[3]jan 19'!R39+'feb 19'!Q39</f>
        <v>0</v>
      </c>
      <c r="S39" s="10">
        <v>0</v>
      </c>
      <c r="T39" s="8">
        <f>'[3]jan 19'!T39+'feb 19'!S39</f>
        <v>0</v>
      </c>
      <c r="U39" s="8">
        <f>'[3]jan 19'!U39+'feb 19'!Q39-'feb 19'!S39</f>
        <v>0</v>
      </c>
      <c r="V39" s="8">
        <f t="shared" si="0"/>
        <v>9935.4739999999983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10.722</v>
      </c>
      <c r="E40" s="8">
        <f>'[3]jan 19'!E40+'feb 19'!D40</f>
        <v>331.44199999999995</v>
      </c>
      <c r="F40" s="8">
        <v>0</v>
      </c>
      <c r="G40" s="8">
        <f>'[3]jan 19'!G40+'feb 19'!F40</f>
        <v>0</v>
      </c>
      <c r="H40" s="8">
        <f>'[3]jan 19'!H40+'feb 19'!D40-'feb 19'!F40</f>
        <v>6799.8259999999955</v>
      </c>
      <c r="I40" s="8">
        <v>0</v>
      </c>
      <c r="J40" s="8">
        <v>0</v>
      </c>
      <c r="K40" s="8">
        <f>'[3]jan 19'!K40+'feb 19'!J40</f>
        <v>0</v>
      </c>
      <c r="L40" s="8">
        <v>0</v>
      </c>
      <c r="M40" s="8">
        <f>'[3]jan 19'!M40+'feb 19'!L40</f>
        <v>0</v>
      </c>
      <c r="N40" s="8">
        <f>'[3]jan 19'!N40+'feb 19'!J40-'feb 19'!L40</f>
        <v>0</v>
      </c>
      <c r="O40" s="9">
        <f>D40+J40</f>
        <v>10.722</v>
      </c>
      <c r="P40" s="10">
        <v>0</v>
      </c>
      <c r="Q40" s="8">
        <v>0</v>
      </c>
      <c r="R40" s="8">
        <f>'[3]jan 19'!R40+'feb 19'!Q40</f>
        <v>0</v>
      </c>
      <c r="S40" s="10">
        <v>0</v>
      </c>
      <c r="T40" s="8">
        <f>'[3]jan 19'!T40+'feb 19'!S40</f>
        <v>0</v>
      </c>
      <c r="U40" s="8">
        <f>'[3]jan 19'!U40+'feb 19'!Q40-'feb 19'!S40</f>
        <v>0</v>
      </c>
      <c r="V40" s="8">
        <f t="shared" si="0"/>
        <v>6799.8259999999955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49.484000000000002</v>
      </c>
      <c r="E41" s="8">
        <f>'[3]jan 19'!E41+'feb 19'!D41</f>
        <v>924.09399999999994</v>
      </c>
      <c r="F41" s="8">
        <v>0</v>
      </c>
      <c r="G41" s="8">
        <f>'[3]jan 19'!G41+'feb 19'!F41</f>
        <v>0</v>
      </c>
      <c r="H41" s="8">
        <f>'[3]jan 19'!H41+'feb 19'!D41-'feb 19'!F41</f>
        <v>12349.720999999998</v>
      </c>
      <c r="I41" s="8">
        <v>0</v>
      </c>
      <c r="J41" s="8">
        <v>0</v>
      </c>
      <c r="K41" s="8">
        <f>'[3]jan 19'!K41+'feb 19'!J41</f>
        <v>0</v>
      </c>
      <c r="L41" s="8">
        <v>0</v>
      </c>
      <c r="M41" s="8">
        <f>'[3]jan 19'!M41+'feb 19'!L41</f>
        <v>0</v>
      </c>
      <c r="N41" s="8">
        <f>'[3]jan 19'!N41+'feb 19'!J41-'feb 19'!L41</f>
        <v>0</v>
      </c>
      <c r="O41" s="9">
        <f>D41+J41</f>
        <v>49.484000000000002</v>
      </c>
      <c r="P41" s="10">
        <v>0</v>
      </c>
      <c r="Q41" s="8">
        <v>0</v>
      </c>
      <c r="R41" s="8">
        <f>'[3]jan 19'!R41+'feb 19'!Q41</f>
        <v>0</v>
      </c>
      <c r="S41" s="10">
        <v>0</v>
      </c>
      <c r="T41" s="8">
        <f>'[3]jan 19'!T41+'feb 19'!S41</f>
        <v>0</v>
      </c>
      <c r="U41" s="8">
        <f>'[3]jan 19'!U41+'feb 19'!Q41-'feb 19'!S41</f>
        <v>0</v>
      </c>
      <c r="V41" s="8">
        <f t="shared" si="0"/>
        <v>12349.720999999998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5.8</v>
      </c>
      <c r="E42" s="8">
        <f>'[3]jan 19'!E42+'feb 19'!D42</f>
        <v>612</v>
      </c>
      <c r="F42" s="8">
        <v>0</v>
      </c>
      <c r="G42" s="8">
        <f>'[3]jan 19'!G42+'feb 19'!F42</f>
        <v>0</v>
      </c>
      <c r="H42" s="8">
        <f>'[3]jan 19'!H42+'feb 19'!D42-'feb 19'!F42</f>
        <v>612</v>
      </c>
      <c r="I42" s="8"/>
      <c r="J42" s="8">
        <v>0</v>
      </c>
      <c r="K42" s="8">
        <f>'[3]jan 19'!K42+'feb 19'!J42</f>
        <v>0</v>
      </c>
      <c r="L42" s="8">
        <v>0</v>
      </c>
      <c r="M42" s="8">
        <f>'[3]jan 19'!M42+'feb 19'!L42</f>
        <v>0</v>
      </c>
      <c r="N42" s="8">
        <f>'[3]jan 19'!N42+'feb 19'!J42-'feb 19'!L42</f>
        <v>0</v>
      </c>
      <c r="O42" s="9"/>
      <c r="P42" s="10"/>
      <c r="Q42" s="8">
        <v>0</v>
      </c>
      <c r="R42" s="8">
        <f>'[3]jan 19'!R42+'feb 19'!Q42</f>
        <v>0</v>
      </c>
      <c r="S42" s="10">
        <v>0</v>
      </c>
      <c r="T42" s="8">
        <f>'[3]jan 19'!T42+'feb 19'!S42</f>
        <v>0</v>
      </c>
      <c r="U42" s="8">
        <f>'[3]jan 19'!U42+'feb 19'!Q42-'feb 19'!S42</f>
        <v>0</v>
      </c>
      <c r="V42" s="8">
        <f t="shared" si="0"/>
        <v>612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96.668999999999997</v>
      </c>
      <c r="E43" s="15">
        <f>'[3]jan 19'!E43+'feb 19'!D43</f>
        <v>2818.8740000000003</v>
      </c>
      <c r="F43" s="15">
        <f t="shared" ref="F43:S43" si="10">SUM(F39:F42)</f>
        <v>0</v>
      </c>
      <c r="G43" s="15">
        <f>'[3]jan 19'!G43+'feb 19'!F43</f>
        <v>0</v>
      </c>
      <c r="H43" s="15">
        <f>'[3]jan 19'!H43+'feb 19'!D43-'feb 19'!F43</f>
        <v>29697.020999999993</v>
      </c>
      <c r="I43" s="15">
        <f t="shared" si="10"/>
        <v>0</v>
      </c>
      <c r="J43" s="15">
        <f t="shared" si="10"/>
        <v>0</v>
      </c>
      <c r="K43" s="15">
        <f>'[3]jan 19'!K43+'feb 19'!J43</f>
        <v>0</v>
      </c>
      <c r="L43" s="15">
        <f t="shared" si="10"/>
        <v>0</v>
      </c>
      <c r="M43" s="15">
        <f>'[3]jan 19'!M43+'feb 19'!L43</f>
        <v>0</v>
      </c>
      <c r="N43" s="15">
        <f>'[3]jan 19'!N43+'feb 19'!J43-'feb 19'!L43</f>
        <v>0</v>
      </c>
      <c r="O43" s="15">
        <f t="shared" si="10"/>
        <v>90.869</v>
      </c>
      <c r="P43" s="15">
        <f t="shared" si="10"/>
        <v>0</v>
      </c>
      <c r="Q43" s="15">
        <f t="shared" si="10"/>
        <v>0</v>
      </c>
      <c r="R43" s="15">
        <f>'[3]jan 19'!R43+'feb 19'!Q43</f>
        <v>0</v>
      </c>
      <c r="S43" s="15">
        <f t="shared" si="10"/>
        <v>0</v>
      </c>
      <c r="T43" s="15">
        <f>'[3]jan 19'!T43+'feb 19'!S43</f>
        <v>0</v>
      </c>
      <c r="U43" s="15">
        <f>'[3]jan 19'!U43+'feb 19'!Q43-'feb 19'!S43</f>
        <v>0</v>
      </c>
      <c r="V43" s="15">
        <f t="shared" si="0"/>
        <v>29697.020999999993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57.13</v>
      </c>
      <c r="E44" s="8">
        <f>'[3]jan 19'!E44+'feb 19'!D44</f>
        <v>550.94000000000005</v>
      </c>
      <c r="F44" s="8">
        <v>0</v>
      </c>
      <c r="G44" s="8">
        <f>'[3]jan 19'!G44+'feb 19'!F44</f>
        <v>0</v>
      </c>
      <c r="H44" s="8">
        <f>'[3]jan 19'!H44+'feb 19'!D44-'feb 19'!F44</f>
        <v>7458.1100000000024</v>
      </c>
      <c r="I44" s="8">
        <v>0.68</v>
      </c>
      <c r="J44" s="8">
        <v>0</v>
      </c>
      <c r="K44" s="8">
        <f>'[3]jan 19'!K44+'feb 19'!J44</f>
        <v>0</v>
      </c>
      <c r="L44" s="8">
        <v>0</v>
      </c>
      <c r="M44" s="8">
        <f>'[3]jan 19'!M44+'feb 19'!L44</f>
        <v>0</v>
      </c>
      <c r="N44" s="8">
        <f>'[3]jan 19'!N44+'feb 19'!J44-'feb 19'!L44</f>
        <v>0.70000000000000007</v>
      </c>
      <c r="O44" s="9">
        <f>D44+J44</f>
        <v>57.13</v>
      </c>
      <c r="P44" s="10">
        <v>14.43</v>
      </c>
      <c r="Q44" s="10">
        <v>0</v>
      </c>
      <c r="R44" s="8">
        <f>'[3]jan 19'!R44+'feb 19'!Q44</f>
        <v>0</v>
      </c>
      <c r="S44" s="10">
        <v>0</v>
      </c>
      <c r="T44" s="8">
        <f>'[3]jan 19'!T44+'feb 19'!S44</f>
        <v>0</v>
      </c>
      <c r="U44" s="8">
        <f>'[3]jan 19'!U44+'feb 19'!Q44-'feb 19'!S44</f>
        <v>14.43</v>
      </c>
      <c r="V44" s="8">
        <f t="shared" si="0"/>
        <v>7473.2400000000025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32.4</v>
      </c>
      <c r="E45" s="8">
        <f>'[3]jan 19'!E45+'feb 19'!D45</f>
        <v>318.19</v>
      </c>
      <c r="F45" s="8">
        <v>0</v>
      </c>
      <c r="G45" s="8">
        <f>'[3]jan 19'!G45+'feb 19'!F45</f>
        <v>0</v>
      </c>
      <c r="H45" s="8">
        <f>'[3]jan 19'!H45+'feb 19'!D45-'feb 19'!F45</f>
        <v>6600.9100000000008</v>
      </c>
      <c r="I45" s="8">
        <v>0.96</v>
      </c>
      <c r="J45" s="8">
        <v>0</v>
      </c>
      <c r="K45" s="8">
        <f>'[3]jan 19'!K45+'feb 19'!J45</f>
        <v>0</v>
      </c>
      <c r="L45" s="8">
        <v>0</v>
      </c>
      <c r="M45" s="8">
        <f>'[3]jan 19'!M45+'feb 19'!L45</f>
        <v>0</v>
      </c>
      <c r="N45" s="8">
        <f>'[3]jan 19'!N45+'feb 19'!J45-'feb 19'!L45</f>
        <v>0.96</v>
      </c>
      <c r="O45" s="9">
        <f>D45+J45</f>
        <v>32.4</v>
      </c>
      <c r="P45" s="10">
        <v>0</v>
      </c>
      <c r="Q45" s="10">
        <v>0</v>
      </c>
      <c r="R45" s="8">
        <f>'[3]jan 19'!R45+'feb 19'!Q45</f>
        <v>0</v>
      </c>
      <c r="S45" s="10">
        <v>0</v>
      </c>
      <c r="T45" s="8">
        <f>'[3]jan 19'!T45+'feb 19'!S45</f>
        <v>0</v>
      </c>
      <c r="U45" s="8">
        <f>'[3]jan 19'!U45+'feb 19'!Q45-'feb 19'!S45</f>
        <v>0</v>
      </c>
      <c r="V45" s="8">
        <f t="shared" si="0"/>
        <v>6601.8700000000008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29.58</v>
      </c>
      <c r="E46" s="8">
        <f>'[3]jan 19'!E46+'feb 19'!D46</f>
        <v>230.57999999999998</v>
      </c>
      <c r="F46" s="8">
        <v>0</v>
      </c>
      <c r="G46" s="8">
        <f>'[3]jan 19'!G46+'feb 19'!F46</f>
        <v>0</v>
      </c>
      <c r="H46" s="8">
        <f>'[3]jan 19'!H46+'feb 19'!D46-'feb 19'!F46</f>
        <v>7419.9400000000005</v>
      </c>
      <c r="I46" s="8">
        <v>6.89</v>
      </c>
      <c r="J46" s="8">
        <v>0</v>
      </c>
      <c r="K46" s="8">
        <f>'[3]jan 19'!K46+'feb 19'!J46</f>
        <v>0</v>
      </c>
      <c r="L46" s="8">
        <v>0</v>
      </c>
      <c r="M46" s="8">
        <f>'[3]jan 19'!M46+'feb 19'!L46</f>
        <v>0</v>
      </c>
      <c r="N46" s="8">
        <f>'[3]jan 19'!N46+'feb 19'!J46-'feb 19'!L46</f>
        <v>6.89</v>
      </c>
      <c r="O46" s="9">
        <f>D46+J46</f>
        <v>29.58</v>
      </c>
      <c r="P46" s="10">
        <v>0.03</v>
      </c>
      <c r="Q46" s="10">
        <v>0</v>
      </c>
      <c r="R46" s="8">
        <f>'[3]jan 19'!R46+'feb 19'!Q46</f>
        <v>0</v>
      </c>
      <c r="S46" s="10">
        <v>0</v>
      </c>
      <c r="T46" s="8">
        <f>'[3]jan 19'!T46+'feb 19'!S46</f>
        <v>0</v>
      </c>
      <c r="U46" s="8">
        <f>'[3]jan 19'!U46+'feb 19'!Q46-'feb 19'!S46</f>
        <v>0.03</v>
      </c>
      <c r="V46" s="8">
        <f t="shared" si="0"/>
        <v>7426.8600000000006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36.630000000000003</v>
      </c>
      <c r="E47" s="8">
        <f>'[3]jan 19'!E47+'feb 19'!D47</f>
        <v>310.16000000000003</v>
      </c>
      <c r="F47" s="8">
        <v>0</v>
      </c>
      <c r="G47" s="8">
        <f>'[3]jan 19'!G47+'feb 19'!F47</f>
        <v>0</v>
      </c>
      <c r="H47" s="8">
        <f>'[3]jan 19'!H47+'feb 19'!D47-'feb 19'!F47</f>
        <v>6097.43</v>
      </c>
      <c r="I47" s="8">
        <v>0.505</v>
      </c>
      <c r="J47" s="8">
        <v>0</v>
      </c>
      <c r="K47" s="8">
        <f>'[3]jan 19'!K47+'feb 19'!J47</f>
        <v>0</v>
      </c>
      <c r="L47" s="8">
        <v>0</v>
      </c>
      <c r="M47" s="8">
        <f>'[3]jan 19'!M47+'feb 19'!L47</f>
        <v>0</v>
      </c>
      <c r="N47" s="8">
        <f>'[3]jan 19'!N47+'feb 19'!J47-'feb 19'!L47</f>
        <v>0.505</v>
      </c>
      <c r="O47" s="9">
        <f>D47+J47</f>
        <v>36.630000000000003</v>
      </c>
      <c r="P47" s="10">
        <v>14.43</v>
      </c>
      <c r="Q47" s="10">
        <v>0</v>
      </c>
      <c r="R47" s="8">
        <f>'[3]jan 19'!R47+'feb 19'!Q47</f>
        <v>0</v>
      </c>
      <c r="S47" s="10">
        <v>0</v>
      </c>
      <c r="T47" s="8">
        <f>'[3]jan 19'!T47+'feb 19'!S47</f>
        <v>0</v>
      </c>
      <c r="U47" s="8">
        <f>'[3]jan 19'!U47+'feb 19'!Q47-'feb 19'!S47</f>
        <v>0</v>
      </c>
      <c r="V47" s="8">
        <f t="shared" si="0"/>
        <v>6097.9350000000004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155.74</v>
      </c>
      <c r="E48" s="15">
        <f>'[3]jan 19'!E48+'feb 19'!D48</f>
        <v>1409.87</v>
      </c>
      <c r="F48" s="15">
        <f t="shared" ref="F48:S48" si="11">SUM(F44:F47)</f>
        <v>0</v>
      </c>
      <c r="G48" s="15">
        <f>'[3]jan 19'!G48+'feb 19'!F48</f>
        <v>0</v>
      </c>
      <c r="H48" s="15">
        <f>'[3]jan 19'!H48+'feb 19'!D48-'feb 19'!F48</f>
        <v>27576.390000000007</v>
      </c>
      <c r="I48" s="15">
        <f t="shared" si="11"/>
        <v>9.0350000000000001</v>
      </c>
      <c r="J48" s="15">
        <f t="shared" si="11"/>
        <v>0</v>
      </c>
      <c r="K48" s="15">
        <f>'[3]jan 19'!K48+'feb 19'!J48</f>
        <v>0</v>
      </c>
      <c r="L48" s="15">
        <f t="shared" si="11"/>
        <v>0</v>
      </c>
      <c r="M48" s="15">
        <f>'[3]jan 19'!M48+'feb 19'!L48</f>
        <v>0</v>
      </c>
      <c r="N48" s="15">
        <f>'[3]jan 19'!N48+'feb 19'!J48-'feb 19'!L48</f>
        <v>9.0550000000000015</v>
      </c>
      <c r="O48" s="15">
        <f t="shared" si="11"/>
        <v>155.74</v>
      </c>
      <c r="P48" s="15">
        <f t="shared" si="11"/>
        <v>28.89</v>
      </c>
      <c r="Q48" s="15">
        <f t="shared" si="11"/>
        <v>0</v>
      </c>
      <c r="R48" s="15">
        <f>'[3]jan 19'!R48+'feb 19'!Q48</f>
        <v>0</v>
      </c>
      <c r="S48" s="15">
        <f t="shared" si="11"/>
        <v>0</v>
      </c>
      <c r="T48" s="15">
        <f>'[3]jan 19'!T48+'feb 19'!S48</f>
        <v>0</v>
      </c>
      <c r="U48" s="15">
        <f>'[3]jan 19'!U48+'feb 19'!Q48-'feb 19'!S48</f>
        <v>14.459999999999999</v>
      </c>
      <c r="V48" s="15">
        <f t="shared" si="0"/>
        <v>27599.905000000006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252.40899999999999</v>
      </c>
      <c r="E49" s="15">
        <f>'[3]jan 19'!E49+'feb 19'!D49</f>
        <v>4228.7439999999997</v>
      </c>
      <c r="F49" s="15">
        <f t="shared" ref="F49:S49" si="12">F43+F48</f>
        <v>0</v>
      </c>
      <c r="G49" s="15">
        <f>'[3]jan 19'!G49+'feb 19'!F49</f>
        <v>0</v>
      </c>
      <c r="H49" s="15">
        <f>'[3]jan 19'!H49+'feb 19'!D49-'feb 19'!F49</f>
        <v>57273.410999999993</v>
      </c>
      <c r="I49" s="15">
        <f t="shared" si="12"/>
        <v>9.0350000000000001</v>
      </c>
      <c r="J49" s="15">
        <f t="shared" si="12"/>
        <v>0</v>
      </c>
      <c r="K49" s="15">
        <f>'[3]jan 19'!K49+'feb 19'!J49</f>
        <v>0</v>
      </c>
      <c r="L49" s="15">
        <f t="shared" si="12"/>
        <v>0</v>
      </c>
      <c r="M49" s="15">
        <f>'[3]jan 19'!M49+'feb 19'!L49</f>
        <v>0</v>
      </c>
      <c r="N49" s="15">
        <f>'[3]jan 19'!N49+'feb 19'!J49-'feb 19'!L49</f>
        <v>9.0550000000000015</v>
      </c>
      <c r="O49" s="15">
        <f t="shared" si="12"/>
        <v>246.60900000000001</v>
      </c>
      <c r="P49" s="15">
        <f t="shared" si="12"/>
        <v>28.89</v>
      </c>
      <c r="Q49" s="15">
        <f t="shared" si="12"/>
        <v>0</v>
      </c>
      <c r="R49" s="15">
        <f>'[3]jan 19'!R49+'feb 19'!Q49</f>
        <v>0</v>
      </c>
      <c r="S49" s="15">
        <f t="shared" si="12"/>
        <v>0</v>
      </c>
      <c r="T49" s="15">
        <f>'[3]jan 19'!T49+'feb 19'!S49</f>
        <v>0</v>
      </c>
      <c r="U49" s="15">
        <f>'[3]jan 19'!U49+'feb 19'!Q49-'feb 19'!S49</f>
        <v>14.459999999999999</v>
      </c>
      <c r="V49" s="15">
        <f t="shared" si="0"/>
        <v>57296.925999999992</v>
      </c>
      <c r="W49" s="17"/>
    </row>
    <row r="50" spans="1:23" s="180" customFormat="1" ht="48" customHeight="1" x14ac:dyDescent="0.35">
      <c r="A50" s="176"/>
      <c r="B50" s="177" t="s">
        <v>53</v>
      </c>
      <c r="C50" s="178">
        <v>43833.390666666666</v>
      </c>
      <c r="D50" s="178">
        <f>D49+D38+D24</f>
        <v>412.29900000000004</v>
      </c>
      <c r="E50" s="15">
        <f>'[3]jan 19'!E50+'feb 19'!D50</f>
        <v>6196.7659999999996</v>
      </c>
      <c r="F50" s="178">
        <f t="shared" ref="F50:S50" si="13">F49+F38+F24</f>
        <v>0</v>
      </c>
      <c r="G50" s="15">
        <f>'[3]jan 19'!G50+'feb 19'!F50</f>
        <v>0</v>
      </c>
      <c r="H50" s="15">
        <f>'[3]jan 19'!H50+'feb 19'!D50-'feb 19'!F50</f>
        <v>100989.24429999999</v>
      </c>
      <c r="I50" s="178">
        <f t="shared" si="13"/>
        <v>3747.752</v>
      </c>
      <c r="J50" s="178">
        <f t="shared" si="13"/>
        <v>23.661999999999999</v>
      </c>
      <c r="K50" s="15">
        <f>'[3]jan 19'!K50+'feb 19'!J50</f>
        <v>232.66900000000001</v>
      </c>
      <c r="L50" s="178">
        <f t="shared" si="13"/>
        <v>0</v>
      </c>
      <c r="M50" s="15">
        <f>'[3]jan 19'!M50+'feb 19'!L50</f>
        <v>0</v>
      </c>
      <c r="N50" s="15">
        <f>'[3]jan 19'!N50+'feb 19'!J50-'feb 19'!L50</f>
        <v>5560.9329999999991</v>
      </c>
      <c r="O50" s="178">
        <f t="shared" si="13"/>
        <v>415.93099999999998</v>
      </c>
      <c r="P50" s="178">
        <f t="shared" si="13"/>
        <v>170.09799999999996</v>
      </c>
      <c r="Q50" s="178">
        <f t="shared" si="13"/>
        <v>0.21000000000000002</v>
      </c>
      <c r="R50" s="15">
        <f>'[3]jan 19'!R50+'feb 19'!Q50</f>
        <v>1.5</v>
      </c>
      <c r="S50" s="178">
        <f t="shared" si="13"/>
        <v>0</v>
      </c>
      <c r="T50" s="15">
        <f>'[3]jan 19'!T50+'feb 19'!S50</f>
        <v>0</v>
      </c>
      <c r="U50" s="15">
        <f>'[3]jan 19'!U50+'feb 19'!Q50-'feb 19'!S50</f>
        <v>795.04699999999991</v>
      </c>
      <c r="V50" s="15">
        <f t="shared" si="0"/>
        <v>107345.2243</v>
      </c>
      <c r="W50" s="179"/>
    </row>
    <row r="51" spans="1:23" s="27" customFormat="1" ht="24" hidden="1" customHeight="1" x14ac:dyDescent="0.25">
      <c r="C51" s="28"/>
      <c r="D51" s="173"/>
      <c r="E51" s="8" t="e">
        <f>'[3]dec 18'!E51+'feb 19'!D51</f>
        <v>#REF!</v>
      </c>
      <c r="F51" s="173"/>
      <c r="G51" s="8">
        <f>'[3]jan 19'!G51+'feb 19'!F51</f>
        <v>0</v>
      </c>
      <c r="H51" s="8" t="e">
        <f>'[2]nov 18'!H51+'[3]dec 18'!D51-'[3]dec 18'!F51</f>
        <v>#REF!</v>
      </c>
      <c r="I51" s="173"/>
      <c r="J51" s="173"/>
      <c r="K51" s="8" t="e">
        <f>'[2]nov 18'!K51+'[3]dec 18'!J51</f>
        <v>#REF!</v>
      </c>
      <c r="L51" s="173"/>
      <c r="M51" s="8">
        <f>'[3]jan 19'!M51+'feb 19'!L51</f>
        <v>0</v>
      </c>
      <c r="N51" s="8">
        <f>'[2]july 18'!N51+'[2]aug 18'!J51-'[2]aug 18'!L51</f>
        <v>4962.2130000000006</v>
      </c>
      <c r="O51" s="173"/>
      <c r="P51" s="173"/>
      <c r="Q51" s="173"/>
      <c r="R51" s="8">
        <f>'[3]dec 18'!R72+'feb 19'!Q51</f>
        <v>0</v>
      </c>
      <c r="S51" s="173"/>
      <c r="T51" s="8">
        <f>'[3]jan 19'!T51+'feb 19'!S51</f>
        <v>0</v>
      </c>
      <c r="U51" s="8" t="e">
        <f>'[3]dec 18'!U51+'feb 19'!Q51-'feb 19'!S51</f>
        <v>#REF!</v>
      </c>
      <c r="V51" s="8" t="e">
        <f t="shared" si="0"/>
        <v>#REF!</v>
      </c>
    </row>
    <row r="52" spans="1:23" s="31" customFormat="1" ht="24" hidden="1" customHeight="1" x14ac:dyDescent="0.25">
      <c r="C52" s="32"/>
      <c r="D52" s="33"/>
      <c r="E52" s="8" t="e">
        <f>'[3]dec 18'!E52+'feb 19'!D52</f>
        <v>#REF!</v>
      </c>
      <c r="F52" s="33"/>
      <c r="G52" s="8">
        <f>'[3]jan 19'!G52+'feb 19'!F52</f>
        <v>0</v>
      </c>
      <c r="H52" s="8" t="e">
        <f>'[2]nov 18'!H52+'[3]dec 18'!D52-'[3]dec 18'!F52</f>
        <v>#REF!</v>
      </c>
      <c r="I52" s="33"/>
      <c r="J52" s="33"/>
      <c r="K52" s="8" t="e">
        <f>'[2]nov 18'!K52+'[3]dec 18'!J52</f>
        <v>#REF!</v>
      </c>
      <c r="L52" s="33"/>
      <c r="M52" s="8">
        <f>'[3]jan 19'!M52+'feb 19'!L52</f>
        <v>0</v>
      </c>
      <c r="N52" s="8">
        <f>'[2]july 18'!N52+'[2]aug 18'!J52-'[2]aug 18'!L52</f>
        <v>0</v>
      </c>
      <c r="O52" s="33"/>
      <c r="P52" s="33"/>
      <c r="Q52" s="33"/>
      <c r="R52" s="8">
        <f>'[3]dec 18'!R73+'feb 19'!Q52</f>
        <v>0</v>
      </c>
      <c r="S52" s="33"/>
      <c r="T52" s="8">
        <f>'[3]jan 19'!T52+'feb 19'!S52</f>
        <v>0</v>
      </c>
      <c r="U52" s="8" t="e">
        <f>'[3]dec 18'!U52+'feb 19'!Q52-'feb 19'!S52</f>
        <v>#REF!</v>
      </c>
      <c r="V52" s="8" t="e">
        <f t="shared" si="0"/>
        <v>#REF!</v>
      </c>
    </row>
    <row r="53" spans="1:23" s="31" customFormat="1" ht="24" customHeight="1" x14ac:dyDescent="0.25">
      <c r="C53" s="32"/>
      <c r="D53" s="33"/>
      <c r="E53" s="63">
        <f>'[2]APRIL 18'!E48+'[2]may 18'!D49</f>
        <v>1157.347</v>
      </c>
      <c r="F53" s="33"/>
      <c r="G53" s="63"/>
      <c r="H53" s="63">
        <f>'[2]Mar 18'!H47+'[2]APRIL 18'!E48</f>
        <v>95318.428299999985</v>
      </c>
      <c r="I53" s="33"/>
      <c r="J53" s="33"/>
      <c r="K53" s="63">
        <f>'[2]APRIL 18'!K48+'[2]may 18'!J49</f>
        <v>30.321999999999999</v>
      </c>
      <c r="L53" s="33"/>
      <c r="M53" s="63"/>
      <c r="N53" s="63"/>
      <c r="O53" s="33"/>
      <c r="P53" s="33"/>
      <c r="Q53" s="33"/>
      <c r="R53" s="63">
        <f>'[2]APRIL 18'!R48+'[2]may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173">
        <f>D50+J50+Q50-F50-L50-S50</f>
        <v>436.17099999999999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173"/>
      <c r="D55" s="196" t="s">
        <v>55</v>
      </c>
      <c r="E55" s="196"/>
      <c r="F55" s="196"/>
      <c r="G55" s="196"/>
      <c r="H55" s="37"/>
      <c r="I55" s="28"/>
      <c r="J55" s="173">
        <f>E50+K50+R50-G50-M50-T50</f>
        <v>6430.9349999999995</v>
      </c>
      <c r="K55" s="38"/>
      <c r="L55" s="28"/>
      <c r="M55" s="38"/>
      <c r="N55" s="28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173">
        <f>H50+N50+U50</f>
        <v>107345.2243</v>
      </c>
      <c r="K56" s="41"/>
      <c r="L56" s="41"/>
      <c r="M56" s="41"/>
      <c r="N56" s="41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41"/>
      <c r="L57" s="41"/>
      <c r="M57" s="41"/>
      <c r="N57" s="41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'[2]sep 18'!J56+'[2]oct 18'!J54</f>
        <v>104765.6583</v>
      </c>
      <c r="K58" s="197"/>
      <c r="L58" s="197"/>
      <c r="M58" s="49"/>
      <c r="N58" s="150">
        <f>'[2]nov 18'!J56+'[3]dec 18'!J54</f>
        <v>106322.59829999998</v>
      </c>
      <c r="O58" s="47"/>
      <c r="P58" s="47"/>
      <c r="Q58" s="175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174"/>
      <c r="L59" s="51"/>
      <c r="M59" s="47"/>
      <c r="N59" s="49"/>
      <c r="O59" s="47"/>
      <c r="P59" s="47"/>
      <c r="Q59" s="175"/>
      <c r="R59" s="201" t="s">
        <v>59</v>
      </c>
      <c r="S59" s="201"/>
      <c r="T59" s="201"/>
      <c r="U59" s="201"/>
      <c r="V59" s="201"/>
    </row>
    <row r="60" spans="1:23" ht="25.5" customHeight="1" x14ac:dyDescent="0.3">
      <c r="F60" s="4"/>
      <c r="G60" s="46">
        <f>'[1]oct 2017'!J53+'[1]nov 17'!J51</f>
        <v>98581.184299999994</v>
      </c>
      <c r="J60" s="51"/>
      <c r="K60" s="174"/>
      <c r="L60" s="51"/>
      <c r="N60" s="53">
        <f>'[1]sep 17'!J53+'[1]oct 2017'!J51</f>
        <v>97903.751300000004</v>
      </c>
    </row>
    <row r="61" spans="1:23" ht="24" customHeight="1" x14ac:dyDescent="0.3">
      <c r="J61" s="200" t="s">
        <v>61</v>
      </c>
      <c r="K61" s="200"/>
      <c r="L61" s="200"/>
    </row>
    <row r="62" spans="1:23" ht="19.5" x14ac:dyDescent="0.3">
      <c r="G62" s="41"/>
      <c r="J62" s="200" t="s">
        <v>62</v>
      </c>
      <c r="K62" s="200"/>
      <c r="L62" s="200"/>
      <c r="N62" s="181"/>
    </row>
    <row r="66" spans="8:22" x14ac:dyDescent="0.3">
      <c r="H66" s="54"/>
      <c r="I66" s="55"/>
      <c r="J66" s="54"/>
    </row>
    <row r="67" spans="8:22" x14ac:dyDescent="0.3">
      <c r="H67" s="54"/>
      <c r="I67" s="55"/>
      <c r="J67" s="54"/>
    </row>
    <row r="68" spans="8:22" x14ac:dyDescent="0.3">
      <c r="H68" s="46">
        <f>'[1]nov 17'!J53+'[1]dec 17'!J51</f>
        <v>98988.2883</v>
      </c>
      <c r="I68" s="55"/>
      <c r="J68" s="54"/>
    </row>
    <row r="69" spans="8:22" x14ac:dyDescent="0.3">
      <c r="H69" s="54"/>
      <c r="I69" s="55"/>
      <c r="J69" s="54"/>
    </row>
    <row r="70" spans="8:22" x14ac:dyDescent="0.3">
      <c r="H70" s="54"/>
      <c r="I70" s="55"/>
      <c r="J70" s="54"/>
    </row>
    <row r="71" spans="8:22" x14ac:dyDescent="0.3">
      <c r="I71" s="52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52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72"/>
  <sheetViews>
    <sheetView tabSelected="1" zoomScale="74" zoomScaleNormal="74" workbookViewId="0">
      <pane ySplit="6" topLeftCell="A7" activePane="bottomLeft" state="frozen"/>
      <selection pane="bottomLeft" activeCell="Q47" sqref="Q47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21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22.1406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8.140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85"/>
      <c r="P4" s="193" t="s">
        <v>5</v>
      </c>
      <c r="Q4" s="194"/>
      <c r="R4" s="194"/>
      <c r="S4" s="194"/>
      <c r="T4" s="194"/>
      <c r="U4" s="194"/>
      <c r="V4" s="184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83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185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83" t="s">
        <v>11</v>
      </c>
      <c r="E6" s="183" t="s">
        <v>12</v>
      </c>
      <c r="F6" s="183" t="s">
        <v>11</v>
      </c>
      <c r="G6" s="183" t="s">
        <v>12</v>
      </c>
      <c r="H6" s="183"/>
      <c r="I6" s="195"/>
      <c r="J6" s="183" t="s">
        <v>11</v>
      </c>
      <c r="K6" s="183" t="s">
        <v>12</v>
      </c>
      <c r="L6" s="183" t="s">
        <v>11</v>
      </c>
      <c r="M6" s="183" t="s">
        <v>12</v>
      </c>
      <c r="N6" s="191"/>
      <c r="O6" s="185"/>
      <c r="P6" s="195"/>
      <c r="Q6" s="183" t="s">
        <v>11</v>
      </c>
      <c r="R6" s="183" t="s">
        <v>12</v>
      </c>
      <c r="S6" s="183" t="s">
        <v>11</v>
      </c>
      <c r="T6" s="183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'feb 19'!E7+'mar 19'!D7</f>
        <v>0.64999999999999991</v>
      </c>
      <c r="F7" s="8">
        <v>0</v>
      </c>
      <c r="G7" s="8">
        <f>'feb 19'!G7+'mar 19'!F7</f>
        <v>0</v>
      </c>
      <c r="H7" s="8">
        <f>'feb 19'!H7+'mar 19'!D7-'mar 19'!F7</f>
        <v>458.80999999999989</v>
      </c>
      <c r="I7" s="8">
        <v>374.98699999999997</v>
      </c>
      <c r="J7" s="8">
        <v>0.43</v>
      </c>
      <c r="K7" s="8">
        <f>'feb 19'!K7+'mar 19'!J7</f>
        <v>16.39</v>
      </c>
      <c r="L7" s="8">
        <v>0</v>
      </c>
      <c r="M7" s="8">
        <f>'feb 19'!M7+'mar 19'!L7</f>
        <v>0</v>
      </c>
      <c r="N7" s="8">
        <f>'feb 19'!N7+'mar 19'!J7-'mar 19'!L7</f>
        <v>525.37500000000011</v>
      </c>
      <c r="O7" s="9">
        <f>D7+J7</f>
        <v>0.43</v>
      </c>
      <c r="P7" s="10">
        <v>1.2</v>
      </c>
      <c r="Q7" s="10">
        <v>0</v>
      </c>
      <c r="R7" s="8">
        <f>'feb 19'!R7+'mar 19'!Q7</f>
        <v>43.75</v>
      </c>
      <c r="S7" s="10">
        <v>0</v>
      </c>
      <c r="T7" s="8">
        <f>'feb 19'!T7+'mar 19'!S7</f>
        <v>0</v>
      </c>
      <c r="U7" s="8">
        <f>'feb 19'!U7+'mar 19'!Q7-'mar 19'!S7</f>
        <v>70.100000000000009</v>
      </c>
      <c r="V7" s="8">
        <f>H7+N7+U7</f>
        <v>1054.2849999999999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'feb 19'!E8+'mar 19'!D8</f>
        <v>0</v>
      </c>
      <c r="F8" s="8">
        <v>0</v>
      </c>
      <c r="G8" s="8">
        <f>'feb 19'!G8+'mar 19'!F8</f>
        <v>0</v>
      </c>
      <c r="H8" s="8">
        <f>'feb 19'!H8+'mar 19'!D8-'mar 19'!F8</f>
        <v>0</v>
      </c>
      <c r="I8" s="8"/>
      <c r="J8" s="8">
        <v>0.8</v>
      </c>
      <c r="K8" s="8">
        <f>'feb 19'!K8+'mar 19'!J8</f>
        <v>33.11</v>
      </c>
      <c r="L8" s="8">
        <v>0</v>
      </c>
      <c r="M8" s="8">
        <f>'feb 19'!M8+'mar 19'!L8</f>
        <v>0</v>
      </c>
      <c r="N8" s="8">
        <f>'feb 19'!N8+'mar 19'!J8-'mar 19'!L8</f>
        <v>33.43</v>
      </c>
      <c r="O8" s="9"/>
      <c r="P8" s="10"/>
      <c r="Q8" s="10">
        <v>0.06</v>
      </c>
      <c r="R8" s="8">
        <f>'feb 19'!R8+'mar 19'!Q8</f>
        <v>0.06</v>
      </c>
      <c r="S8" s="10">
        <v>0</v>
      </c>
      <c r="T8" s="8">
        <f>'feb 19'!T8+'mar 19'!S8</f>
        <v>0</v>
      </c>
      <c r="U8" s="8">
        <f>'feb 19'!U8+'mar 19'!Q8-'mar 19'!S8</f>
        <v>0.21000000000000002</v>
      </c>
      <c r="V8" s="8">
        <f t="shared" ref="V8:V52" si="0">H8+N8+U8</f>
        <v>33.64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'feb 19'!E9+'mar 19'!D9</f>
        <v>0.05</v>
      </c>
      <c r="F9" s="8">
        <v>0</v>
      </c>
      <c r="G9" s="8">
        <f>'feb 19'!G9+'mar 19'!F9</f>
        <v>0</v>
      </c>
      <c r="H9" s="8">
        <f>'feb 19'!H9+'mar 19'!D9-'mar 19'!F9</f>
        <v>309.7600000000001</v>
      </c>
      <c r="I9" s="8">
        <v>377.63600000000002</v>
      </c>
      <c r="J9" s="8">
        <v>1.23</v>
      </c>
      <c r="K9" s="8">
        <f>'feb 19'!K9+'mar 19'!J9</f>
        <v>22.280000000000005</v>
      </c>
      <c r="L9" s="8">
        <v>0</v>
      </c>
      <c r="M9" s="8">
        <f>'feb 19'!M9+'mar 19'!L9</f>
        <v>0</v>
      </c>
      <c r="N9" s="8">
        <f>'feb 19'!N9+'mar 19'!J9-'mar 19'!L9</f>
        <v>420.48000000000013</v>
      </c>
      <c r="O9" s="9">
        <f>D9+J9</f>
        <v>1.23</v>
      </c>
      <c r="P9" s="10">
        <v>10.44</v>
      </c>
      <c r="Q9" s="10">
        <v>0.05</v>
      </c>
      <c r="R9" s="8">
        <f>'feb 19'!R9+'mar 19'!Q9</f>
        <v>3.05</v>
      </c>
      <c r="S9" s="10">
        <v>0</v>
      </c>
      <c r="T9" s="8">
        <f>'feb 19'!T9+'mar 19'!S9</f>
        <v>0</v>
      </c>
      <c r="U9" s="8">
        <f>'feb 19'!U9+'mar 19'!Q9-'mar 19'!S9</f>
        <v>44.06</v>
      </c>
      <c r="V9" s="8">
        <f t="shared" si="0"/>
        <v>774.30000000000018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'feb 19'!E10+'mar 19'!D10</f>
        <v>0.34</v>
      </c>
      <c r="F10" s="8">
        <v>0</v>
      </c>
      <c r="G10" s="8">
        <f>'feb 19'!G10+'mar 19'!F10</f>
        <v>0</v>
      </c>
      <c r="H10" s="8">
        <f>'feb 19'!H10+'mar 19'!D10-'mar 19'!F10</f>
        <v>7.36</v>
      </c>
      <c r="I10" s="8">
        <v>281.17800000000005</v>
      </c>
      <c r="J10" s="8">
        <v>4.22</v>
      </c>
      <c r="K10" s="8">
        <f>'feb 19'!K10+'mar 19'!J10</f>
        <v>24.05</v>
      </c>
      <c r="L10" s="8">
        <v>0</v>
      </c>
      <c r="M10" s="8">
        <f>'feb 19'!M10+'mar 19'!L10</f>
        <v>0</v>
      </c>
      <c r="N10" s="8">
        <f>'feb 19'!N10+'mar 19'!J10-'mar 19'!L10</f>
        <v>348.27999999999992</v>
      </c>
      <c r="O10" s="9">
        <f>D10+J10</f>
        <v>4.22</v>
      </c>
      <c r="P10" s="10">
        <v>0</v>
      </c>
      <c r="Q10" s="10">
        <v>0</v>
      </c>
      <c r="R10" s="8">
        <f>'feb 19'!R10+'mar 19'!Q10</f>
        <v>0.18</v>
      </c>
      <c r="S10" s="10">
        <v>0</v>
      </c>
      <c r="T10" s="8">
        <f>'feb 19'!T10+'mar 19'!S10</f>
        <v>0</v>
      </c>
      <c r="U10" s="8">
        <f>'feb 19'!U10+'mar 19'!Q10-'mar 19'!S10</f>
        <v>0.6</v>
      </c>
      <c r="V10" s="8">
        <f t="shared" si="0"/>
        <v>356.23999999999995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'feb 19'!E11+'mar 19'!D11</f>
        <v>1.04</v>
      </c>
      <c r="F11" s="15">
        <f t="shared" ref="F11:S11" si="1">SUM(F7:F10)</f>
        <v>0</v>
      </c>
      <c r="G11" s="15">
        <f>'feb 19'!G11+'mar 19'!F11</f>
        <v>0</v>
      </c>
      <c r="H11" s="15">
        <f>'feb 19'!H11+'mar 19'!D11-'mar 19'!F11</f>
        <v>775.93</v>
      </c>
      <c r="I11" s="15">
        <f t="shared" si="1"/>
        <v>1033.8010000000002</v>
      </c>
      <c r="J11" s="15">
        <f t="shared" si="1"/>
        <v>6.68</v>
      </c>
      <c r="K11" s="15">
        <f>'feb 19'!K11+'mar 19'!J11</f>
        <v>96.149999999999977</v>
      </c>
      <c r="L11" s="15">
        <f t="shared" si="1"/>
        <v>0</v>
      </c>
      <c r="M11" s="15">
        <f>'feb 19'!M11+'mar 19'!L11</f>
        <v>0</v>
      </c>
      <c r="N11" s="15">
        <f>'feb 19'!N11+'mar 19'!J11-'mar 19'!L11</f>
        <v>1327.5650000000003</v>
      </c>
      <c r="O11" s="15">
        <f t="shared" si="1"/>
        <v>5.88</v>
      </c>
      <c r="P11" s="15">
        <f t="shared" si="1"/>
        <v>11.639999999999999</v>
      </c>
      <c r="Q11" s="15">
        <f t="shared" si="1"/>
        <v>0.11</v>
      </c>
      <c r="R11" s="15">
        <f>'feb 19'!R11+'mar 19'!Q11</f>
        <v>47.04</v>
      </c>
      <c r="S11" s="15">
        <f t="shared" si="1"/>
        <v>0</v>
      </c>
      <c r="T11" s="15">
        <f>'feb 19'!T11+'mar 19'!S11</f>
        <v>0</v>
      </c>
      <c r="U11" s="15">
        <f>'feb 19'!U11+'mar 19'!Q11-'mar 19'!S11</f>
        <v>114.97000000000003</v>
      </c>
      <c r="V11" s="15">
        <f t="shared" si="0"/>
        <v>2218.4650000000001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>
        <f>'feb 19'!E12+'mar 19'!D12</f>
        <v>2.29</v>
      </c>
      <c r="F12" s="8">
        <v>0</v>
      </c>
      <c r="G12" s="8">
        <f>'feb 19'!G12+'mar 19'!F12</f>
        <v>0</v>
      </c>
      <c r="H12" s="8">
        <f>'feb 19'!H12+'mar 19'!D12-'mar 19'!F12</f>
        <v>567.25999999999965</v>
      </c>
      <c r="I12" s="8">
        <v>542.76800000000014</v>
      </c>
      <c r="J12" s="8">
        <v>0.35</v>
      </c>
      <c r="K12" s="8">
        <f>'feb 19'!K12+'mar 19'!J12</f>
        <v>13.24</v>
      </c>
      <c r="L12" s="8">
        <v>0</v>
      </c>
      <c r="M12" s="8">
        <f>'feb 19'!M12+'mar 19'!L12</f>
        <v>0</v>
      </c>
      <c r="N12" s="8">
        <f>'feb 19'!N12+'mar 19'!J12-'mar 19'!L12</f>
        <v>675.78999999999985</v>
      </c>
      <c r="O12" s="9">
        <f>D12+J12</f>
        <v>0.35</v>
      </c>
      <c r="P12" s="10">
        <v>4.57</v>
      </c>
      <c r="Q12" s="10">
        <v>1.57</v>
      </c>
      <c r="R12" s="8">
        <f>'feb 19'!R12+'mar 19'!Q12</f>
        <v>1.57</v>
      </c>
      <c r="S12" s="10">
        <v>0</v>
      </c>
      <c r="T12" s="8">
        <f>'feb 19'!T12+'mar 19'!S12</f>
        <v>0</v>
      </c>
      <c r="U12" s="8">
        <f>'feb 19'!U12+'mar 19'!Q12-'mar 19'!S12</f>
        <v>40.430000000000007</v>
      </c>
      <c r="V12" s="8">
        <f t="shared" si="0"/>
        <v>1283.4799999999996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'feb 19'!E13+'mar 19'!D13</f>
        <v>2.8299999999999996</v>
      </c>
      <c r="F13" s="8">
        <v>0</v>
      </c>
      <c r="G13" s="8">
        <f>'feb 19'!G13+'mar 19'!F13</f>
        <v>0</v>
      </c>
      <c r="H13" s="8">
        <f>'feb 19'!H13+'mar 19'!D13-'mar 19'!F13</f>
        <v>314.7600000000001</v>
      </c>
      <c r="I13" s="8">
        <v>370.01399999999995</v>
      </c>
      <c r="J13" s="8">
        <v>1.92</v>
      </c>
      <c r="K13" s="8">
        <f>'feb 19'!K13+'mar 19'!J13</f>
        <v>12.99</v>
      </c>
      <c r="L13" s="8">
        <v>0</v>
      </c>
      <c r="M13" s="8">
        <f>'feb 19'!M13+'mar 19'!L13</f>
        <v>0</v>
      </c>
      <c r="N13" s="8">
        <f>'feb 19'!N13+'mar 19'!J13-'mar 19'!L13</f>
        <v>481.3900000000001</v>
      </c>
      <c r="O13" s="9">
        <f>D13+J13</f>
        <v>1.92</v>
      </c>
      <c r="P13" s="10">
        <v>4.4930000000000003</v>
      </c>
      <c r="Q13" s="10">
        <v>0</v>
      </c>
      <c r="R13" s="8">
        <f>'feb 19'!R13+'mar 19'!Q13</f>
        <v>0</v>
      </c>
      <c r="S13" s="10">
        <v>0</v>
      </c>
      <c r="T13" s="8">
        <f>'feb 19'!T13+'mar 19'!S13</f>
        <v>0</v>
      </c>
      <c r="U13" s="8">
        <f>'feb 19'!U13+'mar 19'!Q13-'mar 19'!S13</f>
        <v>21.169999999999998</v>
      </c>
      <c r="V13" s="8">
        <f t="shared" si="0"/>
        <v>817.32000000000016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0.01</v>
      </c>
      <c r="E14" s="8">
        <f>'feb 19'!E14+'mar 19'!D14</f>
        <v>5.0599999999999996</v>
      </c>
      <c r="F14" s="8">
        <v>0</v>
      </c>
      <c r="G14" s="8">
        <f>'feb 19'!G14+'mar 19'!F14</f>
        <v>0</v>
      </c>
      <c r="H14" s="8">
        <f>'feb 19'!H14+'mar 19'!D14-'mar 19'!F14</f>
        <v>1508.0699999999993</v>
      </c>
      <c r="I14" s="8">
        <v>284.35599999999999</v>
      </c>
      <c r="J14" s="8">
        <v>0.17</v>
      </c>
      <c r="K14" s="8">
        <f>'feb 19'!K14+'mar 19'!J14</f>
        <v>16.8</v>
      </c>
      <c r="L14" s="8">
        <v>0</v>
      </c>
      <c r="M14" s="8">
        <f>'feb 19'!M14+'mar 19'!L14</f>
        <v>0</v>
      </c>
      <c r="N14" s="8">
        <f>'feb 19'!N14+'mar 19'!J14-'mar 19'!L14</f>
        <v>479.05000000000013</v>
      </c>
      <c r="O14" s="9">
        <f>D14+J14</f>
        <v>0.18000000000000002</v>
      </c>
      <c r="P14" s="10">
        <v>6.7349999999999994</v>
      </c>
      <c r="Q14" s="10">
        <v>0</v>
      </c>
      <c r="R14" s="8">
        <f>'feb 19'!R14+'mar 19'!Q14</f>
        <v>0</v>
      </c>
      <c r="S14" s="10">
        <v>0</v>
      </c>
      <c r="T14" s="8">
        <f>'feb 19'!T14+'mar 19'!S14</f>
        <v>0</v>
      </c>
      <c r="U14" s="8">
        <f>'feb 19'!U14+'mar 19'!Q14-'mar 19'!S14</f>
        <v>57.759999999999991</v>
      </c>
      <c r="V14" s="8">
        <f t="shared" si="0"/>
        <v>2044.8799999999994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0.01</v>
      </c>
      <c r="E15" s="15">
        <f>'feb 19'!E15+'mar 19'!D15</f>
        <v>10.18</v>
      </c>
      <c r="F15" s="15">
        <f t="shared" ref="F15:S15" si="2">F14+F13+F12</f>
        <v>0</v>
      </c>
      <c r="G15" s="15">
        <f>'feb 19'!G15+'mar 19'!F15</f>
        <v>0</v>
      </c>
      <c r="H15" s="15">
        <f>'feb 19'!H15+'mar 19'!D15-'mar 19'!F15</f>
        <v>2390.09</v>
      </c>
      <c r="I15" s="15">
        <f t="shared" si="2"/>
        <v>1197.1379999999999</v>
      </c>
      <c r="J15" s="15">
        <f t="shared" si="2"/>
        <v>2.44</v>
      </c>
      <c r="K15" s="15">
        <f>'feb 19'!K15+'mar 19'!J15</f>
        <v>40.559999999999995</v>
      </c>
      <c r="L15" s="15">
        <f t="shared" si="2"/>
        <v>0</v>
      </c>
      <c r="M15" s="15">
        <f>'feb 19'!M15+'mar 19'!L15</f>
        <v>0</v>
      </c>
      <c r="N15" s="15">
        <f>'feb 19'!N15+'mar 19'!J15-'mar 19'!L15</f>
        <v>1633.76</v>
      </c>
      <c r="O15" s="15">
        <f t="shared" si="2"/>
        <v>2.4500000000000002</v>
      </c>
      <c r="P15" s="15">
        <f t="shared" si="2"/>
        <v>15.798</v>
      </c>
      <c r="Q15" s="15">
        <f t="shared" si="2"/>
        <v>1.57</v>
      </c>
      <c r="R15" s="15">
        <f>'feb 19'!R15+'mar 19'!Q15</f>
        <v>1.57</v>
      </c>
      <c r="S15" s="15">
        <f t="shared" si="2"/>
        <v>0</v>
      </c>
      <c r="T15" s="15">
        <f>'feb 19'!T15+'mar 19'!S15</f>
        <v>0</v>
      </c>
      <c r="U15" s="15">
        <f>'feb 19'!U15+'mar 19'!Q15-'mar 19'!S15</f>
        <v>119.35999999999999</v>
      </c>
      <c r="V15" s="15">
        <f t="shared" si="0"/>
        <v>4143.21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>
        <f>'feb 19'!E16+'mar 19'!D16</f>
        <v>7.394000000000001</v>
      </c>
      <c r="F16" s="8">
        <v>0</v>
      </c>
      <c r="G16" s="8">
        <f>'feb 19'!G16+'mar 19'!F16</f>
        <v>0</v>
      </c>
      <c r="H16" s="8">
        <f>'feb 19'!H16+'mar 19'!D16-'mar 19'!F16</f>
        <v>969.11200000000031</v>
      </c>
      <c r="I16" s="8">
        <v>38.61</v>
      </c>
      <c r="J16" s="8">
        <v>0.18</v>
      </c>
      <c r="K16" s="8">
        <f>'feb 19'!K16+'mar 19'!J16</f>
        <v>4.1080000000000005</v>
      </c>
      <c r="L16" s="8">
        <v>0</v>
      </c>
      <c r="M16" s="8">
        <f>'feb 19'!M16+'mar 19'!L16</f>
        <v>0</v>
      </c>
      <c r="N16" s="8">
        <f>'feb 19'!N16+'mar 19'!J16-'mar 19'!L16</f>
        <v>78.092999999999975</v>
      </c>
      <c r="O16" s="9">
        <f>D16+J16</f>
        <v>0.18</v>
      </c>
      <c r="P16" s="10">
        <v>93.77</v>
      </c>
      <c r="Q16" s="10">
        <v>0</v>
      </c>
      <c r="R16" s="8">
        <f>'feb 19'!R16+'mar 19'!Q16</f>
        <v>0</v>
      </c>
      <c r="S16" s="10">
        <v>0</v>
      </c>
      <c r="T16" s="8">
        <f>'feb 19'!T16+'mar 19'!S16</f>
        <v>0</v>
      </c>
      <c r="U16" s="8">
        <f>'feb 19'!U16+'mar 19'!Q16-'mar 19'!S16</f>
        <v>245.88200000000001</v>
      </c>
      <c r="V16" s="8">
        <f t="shared" si="0"/>
        <v>1293.0870000000004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'feb 19'!E17+'mar 19'!D17</f>
        <v>0</v>
      </c>
      <c r="F17" s="21">
        <v>0</v>
      </c>
      <c r="G17" s="8">
        <f>'feb 19'!G17+'mar 19'!F17</f>
        <v>0</v>
      </c>
      <c r="H17" s="8">
        <f>'feb 19'!H17+'mar 19'!D17-'mar 19'!F17</f>
        <v>182.22</v>
      </c>
      <c r="I17" s="21">
        <v>265.88</v>
      </c>
      <c r="J17" s="21">
        <v>0.42</v>
      </c>
      <c r="K17" s="8">
        <f>'feb 19'!K17+'mar 19'!J17</f>
        <v>8.6430000000000007</v>
      </c>
      <c r="L17" s="21">
        <v>0</v>
      </c>
      <c r="M17" s="8">
        <f>'feb 19'!M17+'mar 19'!L17</f>
        <v>0</v>
      </c>
      <c r="N17" s="8">
        <f>'feb 19'!N17+'mar 19'!J17-'mar 19'!L17</f>
        <v>315.50599999999997</v>
      </c>
      <c r="O17" s="22">
        <f>D17+J17</f>
        <v>0.42</v>
      </c>
      <c r="P17" s="23">
        <v>6.11</v>
      </c>
      <c r="Q17" s="23">
        <v>0</v>
      </c>
      <c r="R17" s="8">
        <f>'feb 19'!R17+'mar 19'!Q17</f>
        <v>48.010000000000005</v>
      </c>
      <c r="S17" s="10">
        <v>0</v>
      </c>
      <c r="T17" s="8">
        <f>'feb 19'!T17+'mar 19'!S17</f>
        <v>0</v>
      </c>
      <c r="U17" s="8">
        <f>'feb 19'!U17+'mar 19'!Q17-'mar 19'!S17</f>
        <v>45.56</v>
      </c>
      <c r="V17" s="8">
        <f t="shared" si="0"/>
        <v>543.28600000000006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2.0299999999999998</v>
      </c>
      <c r="E18" s="8">
        <f>'feb 19'!E18+'mar 19'!D18</f>
        <v>5.26</v>
      </c>
      <c r="F18" s="8">
        <v>0</v>
      </c>
      <c r="G18" s="8">
        <f>'feb 19'!G18+'mar 19'!F18</f>
        <v>0</v>
      </c>
      <c r="H18" s="8">
        <f>'feb 19'!H18+'mar 19'!D18-'mar 19'!F18</f>
        <v>203.32000000000005</v>
      </c>
      <c r="I18" s="8">
        <v>305.74</v>
      </c>
      <c r="J18" s="8">
        <v>2.5190000000000001</v>
      </c>
      <c r="K18" s="8">
        <f>'feb 19'!K18+'mar 19'!J18</f>
        <v>29.021000000000001</v>
      </c>
      <c r="L18" s="8">
        <v>0</v>
      </c>
      <c r="M18" s="8">
        <f>'feb 19'!M18+'mar 19'!L18</f>
        <v>0</v>
      </c>
      <c r="N18" s="8">
        <f>'feb 19'!N18+'mar 19'!J18-'mar 19'!L18</f>
        <v>331.54799999999989</v>
      </c>
      <c r="O18" s="9">
        <f>D18+J18</f>
        <v>4.5489999999999995</v>
      </c>
      <c r="P18" s="10">
        <v>1.92</v>
      </c>
      <c r="Q18" s="10">
        <v>0</v>
      </c>
      <c r="R18" s="8">
        <f>'feb 19'!R18+'mar 19'!Q18</f>
        <v>0.32</v>
      </c>
      <c r="S18" s="10">
        <v>0</v>
      </c>
      <c r="T18" s="8">
        <f>'feb 19'!T18+'mar 19'!S18</f>
        <v>0</v>
      </c>
      <c r="U18" s="8">
        <f>'feb 19'!U18+'mar 19'!Q18-'mar 19'!S18</f>
        <v>8.3749999999999982</v>
      </c>
      <c r="V18" s="8">
        <f t="shared" si="0"/>
        <v>543.24299999999994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2.0299999999999998</v>
      </c>
      <c r="E19" s="15">
        <f>'feb 19'!E19+'mar 19'!D19</f>
        <v>12.653999999999998</v>
      </c>
      <c r="F19" s="15">
        <f t="shared" ref="F19:S19" si="3">F16+F17+F18</f>
        <v>0</v>
      </c>
      <c r="G19" s="15">
        <f>'feb 19'!G19+'mar 19'!F19</f>
        <v>0</v>
      </c>
      <c r="H19" s="15">
        <f>'feb 19'!H19+'mar 19'!D19-'mar 19'!F19</f>
        <v>1354.6520000000003</v>
      </c>
      <c r="I19" s="15">
        <f t="shared" si="3"/>
        <v>610.23</v>
      </c>
      <c r="J19" s="15">
        <f t="shared" si="3"/>
        <v>3.1190000000000002</v>
      </c>
      <c r="K19" s="15">
        <f>'feb 19'!K19+'mar 19'!J19</f>
        <v>41.771999999999998</v>
      </c>
      <c r="L19" s="15">
        <f t="shared" si="3"/>
        <v>0</v>
      </c>
      <c r="M19" s="15">
        <f>'feb 19'!M19+'mar 19'!L19</f>
        <v>0</v>
      </c>
      <c r="N19" s="15">
        <f>'feb 19'!N19+'mar 19'!J19-'mar 19'!L19</f>
        <v>725.14700000000005</v>
      </c>
      <c r="O19" s="15">
        <f t="shared" si="3"/>
        <v>5.1489999999999991</v>
      </c>
      <c r="P19" s="15">
        <f t="shared" si="3"/>
        <v>101.8</v>
      </c>
      <c r="Q19" s="15">
        <f t="shared" si="3"/>
        <v>0</v>
      </c>
      <c r="R19" s="15">
        <f>'feb 19'!R19+'mar 19'!Q19</f>
        <v>0.66999999999999993</v>
      </c>
      <c r="S19" s="15">
        <f t="shared" si="3"/>
        <v>0</v>
      </c>
      <c r="T19" s="15">
        <f>'feb 19'!T19+'mar 19'!S19</f>
        <v>0</v>
      </c>
      <c r="U19" s="15">
        <f>'feb 19'!U19+'mar 19'!Q19-'mar 19'!S19</f>
        <v>299.81700000000001</v>
      </c>
      <c r="V19" s="15">
        <f t="shared" si="0"/>
        <v>2379.6160000000004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0.78</v>
      </c>
      <c r="E20" s="8">
        <f>'feb 19'!E20+'mar 19'!D20</f>
        <v>7.2200000000000006</v>
      </c>
      <c r="F20" s="8">
        <v>0</v>
      </c>
      <c r="G20" s="8">
        <f>'feb 19'!G20+'mar 19'!F20</f>
        <v>0</v>
      </c>
      <c r="H20" s="8">
        <f>'feb 19'!H20+'mar 19'!D20-'mar 19'!F20</f>
        <v>751.40999999999963</v>
      </c>
      <c r="I20" s="8">
        <v>115.875</v>
      </c>
      <c r="J20" s="8">
        <v>0.28999999999999998</v>
      </c>
      <c r="K20" s="8">
        <f>'feb 19'!K20+'mar 19'!J20</f>
        <v>18.559999999999999</v>
      </c>
      <c r="L20" s="8">
        <v>0</v>
      </c>
      <c r="M20" s="8">
        <f>'feb 19'!M20+'mar 19'!L20</f>
        <v>0</v>
      </c>
      <c r="N20" s="8">
        <f>'feb 19'!N20+'mar 19'!J20-'mar 19'!L20</f>
        <v>350.34</v>
      </c>
      <c r="O20" s="9">
        <f>D20+J20</f>
        <v>1.07</v>
      </c>
      <c r="P20" s="10">
        <v>0.62</v>
      </c>
      <c r="Q20" s="10">
        <v>0</v>
      </c>
      <c r="R20" s="8">
        <f>'feb 19'!R20+'mar 19'!Q20</f>
        <v>0.1</v>
      </c>
      <c r="S20" s="10">
        <v>0</v>
      </c>
      <c r="T20" s="8">
        <f>'feb 19'!T20+'mar 19'!S20</f>
        <v>0</v>
      </c>
      <c r="U20" s="8">
        <f>'feb 19'!U20+'mar 19'!Q20-'mar 19'!S20</f>
        <v>40.92</v>
      </c>
      <c r="V20" s="8">
        <f t="shared" si="0"/>
        <v>1142.6699999999996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0.02</v>
      </c>
      <c r="E21" s="8">
        <f>'feb 19'!E21+'mar 19'!D21</f>
        <v>2.74</v>
      </c>
      <c r="F21" s="8">
        <v>0</v>
      </c>
      <c r="G21" s="8">
        <f>'feb 19'!G21+'mar 19'!F21</f>
        <v>0</v>
      </c>
      <c r="H21" s="8">
        <f>'feb 19'!H21+'mar 19'!D21-'mar 19'!F21</f>
        <v>120.98999999999998</v>
      </c>
      <c r="I21" s="8">
        <v>308.03899999999999</v>
      </c>
      <c r="J21" s="8">
        <v>0.41</v>
      </c>
      <c r="K21" s="8">
        <f>'feb 19'!K21+'mar 19'!J21</f>
        <v>11.079999999999998</v>
      </c>
      <c r="L21" s="8">
        <v>0</v>
      </c>
      <c r="M21" s="8">
        <f>'feb 19'!M21+'mar 19'!L21</f>
        <v>0</v>
      </c>
      <c r="N21" s="8">
        <f>'feb 19'!N21+'mar 19'!J21-'mar 19'!L21</f>
        <v>378.70300000000009</v>
      </c>
      <c r="O21" s="9">
        <f>D21+J21</f>
        <v>0.43</v>
      </c>
      <c r="P21" s="10">
        <v>5.48</v>
      </c>
      <c r="Q21" s="10">
        <v>0</v>
      </c>
      <c r="R21" s="8">
        <f>'feb 19'!R21+'mar 19'!Q21</f>
        <v>0</v>
      </c>
      <c r="S21" s="10">
        <v>0</v>
      </c>
      <c r="T21" s="8">
        <f>'feb 19'!T21+'mar 19'!S21</f>
        <v>0</v>
      </c>
      <c r="U21" s="8">
        <f>'feb 19'!U21+'mar 19'!Q21-'mar 19'!S21</f>
        <v>39.300000000000011</v>
      </c>
      <c r="V21" s="8">
        <f t="shared" si="0"/>
        <v>538.99300000000017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>
        <f>'feb 19'!E22+'mar 19'!D22</f>
        <v>0.82000000000000006</v>
      </c>
      <c r="F22" s="8">
        <v>0</v>
      </c>
      <c r="G22" s="8">
        <f>'feb 19'!G22+'mar 19'!F22</f>
        <v>0</v>
      </c>
      <c r="H22" s="8">
        <f>'feb 19'!H22+'mar 19'!D22-'mar 19'!F22</f>
        <v>450.7299999999999</v>
      </c>
      <c r="I22" s="8">
        <v>182.86399999999998</v>
      </c>
      <c r="J22" s="8">
        <v>0.19</v>
      </c>
      <c r="K22" s="8">
        <f>'feb 19'!K22+'mar 19'!J22</f>
        <v>9.65</v>
      </c>
      <c r="L22" s="8">
        <v>0</v>
      </c>
      <c r="M22" s="8">
        <f>'feb 19'!M22+'mar 19'!L22</f>
        <v>0</v>
      </c>
      <c r="N22" s="8">
        <f>'feb 19'!N22+'mar 19'!J22-'mar 19'!L22</f>
        <v>163.42000000000004</v>
      </c>
      <c r="O22" s="9">
        <f>D22+J22</f>
        <v>0.19</v>
      </c>
      <c r="P22" s="10">
        <v>5.87</v>
      </c>
      <c r="Q22" s="10">
        <v>0</v>
      </c>
      <c r="R22" s="8">
        <f>'feb 19'!R22+'mar 19'!Q22</f>
        <v>0</v>
      </c>
      <c r="S22" s="10">
        <v>0</v>
      </c>
      <c r="T22" s="8">
        <f>'feb 19'!T22+'mar 19'!S22</f>
        <v>0</v>
      </c>
      <c r="U22" s="8">
        <f>'feb 19'!U22+'mar 19'!Q22-'mar 19'!S22</f>
        <v>14.72</v>
      </c>
      <c r="V22" s="8">
        <f t="shared" si="0"/>
        <v>628.87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0.8</v>
      </c>
      <c r="E23" s="15">
        <f>'feb 19'!E23+'mar 19'!D23</f>
        <v>10.78</v>
      </c>
      <c r="F23" s="15">
        <f t="shared" ref="F23:S23" si="4">SUM(F20:F22)</f>
        <v>0</v>
      </c>
      <c r="G23" s="15">
        <f>'feb 19'!G23+'mar 19'!F23</f>
        <v>0</v>
      </c>
      <c r="H23" s="15">
        <f>'feb 19'!H23+'mar 19'!D23-'mar 19'!F23</f>
        <v>1323.1299999999997</v>
      </c>
      <c r="I23" s="15">
        <f t="shared" si="4"/>
        <v>606.77800000000002</v>
      </c>
      <c r="J23" s="15">
        <f t="shared" si="4"/>
        <v>0.8899999999999999</v>
      </c>
      <c r="K23" s="15">
        <f>'feb 19'!K23+'mar 19'!J23</f>
        <v>39.29</v>
      </c>
      <c r="L23" s="15">
        <f t="shared" si="4"/>
        <v>0</v>
      </c>
      <c r="M23" s="15">
        <f>'feb 19'!M23+'mar 19'!L23</f>
        <v>0</v>
      </c>
      <c r="N23" s="15">
        <f>'feb 19'!N23+'mar 19'!J23-'mar 19'!L23</f>
        <v>892.46300000000008</v>
      </c>
      <c r="O23" s="15">
        <f t="shared" si="4"/>
        <v>1.69</v>
      </c>
      <c r="P23" s="15">
        <f t="shared" si="4"/>
        <v>11.97</v>
      </c>
      <c r="Q23" s="15">
        <f t="shared" si="4"/>
        <v>0</v>
      </c>
      <c r="R23" s="15">
        <f>'feb 19'!R23+'mar 19'!Q23</f>
        <v>0.1</v>
      </c>
      <c r="S23" s="15">
        <f t="shared" si="4"/>
        <v>0</v>
      </c>
      <c r="T23" s="15">
        <f>'feb 19'!T23+'mar 19'!S23</f>
        <v>0</v>
      </c>
      <c r="U23" s="15">
        <f>'feb 19'!U23+'mar 19'!Q23-'mar 19'!S23</f>
        <v>94.940000000000012</v>
      </c>
      <c r="V23" s="15">
        <f t="shared" si="0"/>
        <v>2310.5329999999999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2.84</v>
      </c>
      <c r="E24" s="15">
        <f>'feb 19'!E24+'mar 19'!D24</f>
        <v>34.653999999999996</v>
      </c>
      <c r="F24" s="15">
        <f t="shared" ref="F24:S24" si="5">F23+F19+F15+F11</f>
        <v>0</v>
      </c>
      <c r="G24" s="15">
        <f>'feb 19'!G24+'mar 19'!F24</f>
        <v>0</v>
      </c>
      <c r="H24" s="15">
        <f>'feb 19'!H24+'mar 19'!D24-'mar 19'!F24</f>
        <v>5843.8019999999988</v>
      </c>
      <c r="I24" s="15">
        <f t="shared" si="5"/>
        <v>3447.9470000000001</v>
      </c>
      <c r="J24" s="15">
        <f t="shared" si="5"/>
        <v>13.129</v>
      </c>
      <c r="K24" s="15">
        <f>'feb 19'!K24+'mar 19'!J24</f>
        <v>217.77199999999996</v>
      </c>
      <c r="L24" s="15">
        <f t="shared" si="5"/>
        <v>0</v>
      </c>
      <c r="M24" s="15">
        <f>'feb 19'!M24+'mar 19'!L24</f>
        <v>0</v>
      </c>
      <c r="N24" s="15">
        <f>'feb 19'!N24+'mar 19'!J24-'mar 19'!L24</f>
        <v>4578.9350000000004</v>
      </c>
      <c r="O24" s="15">
        <f t="shared" si="5"/>
        <v>15.168999999999997</v>
      </c>
      <c r="P24" s="15">
        <f t="shared" si="5"/>
        <v>141.20799999999997</v>
      </c>
      <c r="Q24" s="15">
        <f t="shared" si="5"/>
        <v>1.6800000000000002</v>
      </c>
      <c r="R24" s="15">
        <f>'feb 19'!R24+'mar 19'!Q24</f>
        <v>2.5</v>
      </c>
      <c r="S24" s="15">
        <f t="shared" si="5"/>
        <v>0</v>
      </c>
      <c r="T24" s="15">
        <f>'feb 19'!T24+'mar 19'!S24</f>
        <v>0</v>
      </c>
      <c r="U24" s="15">
        <f>'feb 19'!U24+'mar 19'!Q24-'mar 19'!S24</f>
        <v>629.08699999999999</v>
      </c>
      <c r="V24" s="15">
        <f t="shared" si="0"/>
        <v>11051.823999999999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18.05</v>
      </c>
      <c r="E25" s="8">
        <f>'feb 19'!E25+'mar 19'!D25</f>
        <v>298.55000000000007</v>
      </c>
      <c r="F25" s="8">
        <v>0</v>
      </c>
      <c r="G25" s="8">
        <f>'feb 19'!G25+'mar 19'!F25</f>
        <v>0</v>
      </c>
      <c r="H25" s="8">
        <f>'feb 19'!H25+'mar 19'!D25-'mar 19'!F25</f>
        <v>6839.2820000000011</v>
      </c>
      <c r="I25" s="8">
        <v>42.29</v>
      </c>
      <c r="J25" s="8">
        <v>0</v>
      </c>
      <c r="K25" s="8">
        <f>'feb 19'!K25+'mar 19'!J25</f>
        <v>0</v>
      </c>
      <c r="L25" s="8">
        <v>0</v>
      </c>
      <c r="M25" s="8">
        <f>'feb 19'!M25+'mar 19'!L25</f>
        <v>0</v>
      </c>
      <c r="N25" s="8">
        <f>'feb 19'!N25+'mar 19'!J25-'mar 19'!L25</f>
        <v>58.64</v>
      </c>
      <c r="O25" s="9">
        <f>D25+J25</f>
        <v>18.05</v>
      </c>
      <c r="P25" s="10">
        <v>0</v>
      </c>
      <c r="Q25" s="10">
        <v>0</v>
      </c>
      <c r="R25" s="8">
        <f>'feb 19'!R25+'mar 19'!Q25</f>
        <v>0</v>
      </c>
      <c r="S25" s="10">
        <v>0</v>
      </c>
      <c r="T25" s="8">
        <f>'feb 19'!T25+'mar 19'!S25</f>
        <v>0</v>
      </c>
      <c r="U25" s="8">
        <f>'feb 19'!U25+'mar 19'!Q25-'mar 19'!S25</f>
        <v>0</v>
      </c>
      <c r="V25" s="8">
        <f t="shared" si="0"/>
        <v>6897.9220000000014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18.37</v>
      </c>
      <c r="E26" s="8">
        <f>'feb 19'!E26+'mar 19'!D26</f>
        <v>148.93</v>
      </c>
      <c r="F26" s="8">
        <v>0</v>
      </c>
      <c r="G26" s="8">
        <f>'feb 19'!G26+'mar 19'!F26</f>
        <v>0</v>
      </c>
      <c r="H26" s="8">
        <f>'feb 19'!H26+'mar 19'!D26-'mar 19'!F26</f>
        <v>4883.670000000001</v>
      </c>
      <c r="I26" s="8">
        <v>47.46</v>
      </c>
      <c r="J26" s="8">
        <v>0.53</v>
      </c>
      <c r="K26" s="8">
        <f>'feb 19'!K26+'mar 19'!J26</f>
        <v>20.540000000000003</v>
      </c>
      <c r="L26" s="8">
        <v>0</v>
      </c>
      <c r="M26" s="8">
        <f>'feb 19'!M26+'mar 19'!L26</f>
        <v>0</v>
      </c>
      <c r="N26" s="8">
        <f>'feb 19'!N26+'mar 19'!J26-'mar 19'!L26</f>
        <v>511.89799999999991</v>
      </c>
      <c r="O26" s="9">
        <f>D26+J26</f>
        <v>18.900000000000002</v>
      </c>
      <c r="P26" s="10">
        <v>0</v>
      </c>
      <c r="Q26" s="10">
        <v>0.04</v>
      </c>
      <c r="R26" s="8">
        <f>'feb 19'!R26+'mar 19'!Q26</f>
        <v>0.63000000000000012</v>
      </c>
      <c r="S26" s="10">
        <v>0</v>
      </c>
      <c r="T26" s="8">
        <f>'feb 19'!T26+'mar 19'!S26</f>
        <v>0</v>
      </c>
      <c r="U26" s="8">
        <f>'feb 19'!U26+'mar 19'!Q26-'mar 19'!S26</f>
        <v>3.0000000000000004</v>
      </c>
      <c r="V26" s="8">
        <f t="shared" si="0"/>
        <v>5398.5680000000011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36.42</v>
      </c>
      <c r="E27" s="15">
        <f>'feb 19'!E27+'mar 19'!D27</f>
        <v>447.48000000000008</v>
      </c>
      <c r="F27" s="15">
        <f t="shared" ref="F27:S27" si="6">F26+F25</f>
        <v>0</v>
      </c>
      <c r="G27" s="15">
        <f>'feb 19'!G27+'mar 19'!F27</f>
        <v>0</v>
      </c>
      <c r="H27" s="15">
        <f>'feb 19'!H27+'mar 19'!D27-'mar 19'!F27</f>
        <v>11722.951999999999</v>
      </c>
      <c r="I27" s="15">
        <f t="shared" si="6"/>
        <v>89.75</v>
      </c>
      <c r="J27" s="15">
        <f t="shared" si="6"/>
        <v>0.53</v>
      </c>
      <c r="K27" s="15">
        <f>'feb 19'!K27+'mar 19'!J27</f>
        <v>19.250000000000004</v>
      </c>
      <c r="L27" s="15">
        <f t="shared" si="6"/>
        <v>0</v>
      </c>
      <c r="M27" s="15">
        <f>'feb 19'!M27+'mar 19'!L27</f>
        <v>0</v>
      </c>
      <c r="N27" s="15">
        <f>'feb 19'!N27+'mar 19'!J27-'mar 19'!L27</f>
        <v>569.24800000000005</v>
      </c>
      <c r="O27" s="15">
        <f t="shared" si="6"/>
        <v>36.950000000000003</v>
      </c>
      <c r="P27" s="15">
        <f t="shared" si="6"/>
        <v>0</v>
      </c>
      <c r="Q27" s="15">
        <f t="shared" si="6"/>
        <v>0.04</v>
      </c>
      <c r="R27" s="15">
        <f>'feb 19'!R27+'mar 19'!Q27</f>
        <v>0.63000000000000012</v>
      </c>
      <c r="S27" s="15">
        <f t="shared" si="6"/>
        <v>0</v>
      </c>
      <c r="T27" s="15">
        <f>'feb 19'!T27+'mar 19'!S27</f>
        <v>0</v>
      </c>
      <c r="U27" s="15">
        <f>'feb 19'!U27+'mar 19'!Q27-'mar 19'!S27</f>
        <v>3.0000000000000004</v>
      </c>
      <c r="V27" s="15">
        <f t="shared" si="0"/>
        <v>12295.199999999999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25.305</v>
      </c>
      <c r="E28" s="8">
        <f>'feb 19'!E28+'mar 19'!D28</f>
        <v>383.33499999999998</v>
      </c>
      <c r="F28" s="8">
        <v>0</v>
      </c>
      <c r="G28" s="8">
        <f>'feb 19'!G28+'mar 19'!F28</f>
        <v>0</v>
      </c>
      <c r="H28" s="8">
        <f>'feb 19'!H28+'mar 19'!D28-'mar 19'!F28</f>
        <v>3522.2129999999997</v>
      </c>
      <c r="I28" s="8">
        <v>74.63</v>
      </c>
      <c r="J28" s="8">
        <v>0</v>
      </c>
      <c r="K28" s="8">
        <f>'feb 19'!K28+'mar 19'!J28</f>
        <v>0.44999999999999996</v>
      </c>
      <c r="L28" s="8">
        <v>0</v>
      </c>
      <c r="M28" s="8">
        <f>'feb 19'!M28+'mar 19'!L28</f>
        <v>0</v>
      </c>
      <c r="N28" s="8">
        <f>'feb 19'!N28+'mar 19'!J28-'mar 19'!L28</f>
        <v>52.24</v>
      </c>
      <c r="O28" s="9">
        <f>D28+J28</f>
        <v>25.305</v>
      </c>
      <c r="P28" s="10">
        <v>0</v>
      </c>
      <c r="Q28" s="10">
        <v>0</v>
      </c>
      <c r="R28" s="8">
        <f>'feb 19'!R28+'mar 19'!Q28</f>
        <v>0</v>
      </c>
      <c r="S28" s="10">
        <v>0</v>
      </c>
      <c r="T28" s="8">
        <f>'feb 19'!T28+'mar 19'!S28</f>
        <v>0</v>
      </c>
      <c r="U28" s="8">
        <f>'feb 19'!U28+'mar 19'!Q28-'mar 19'!S28</f>
        <v>56.250000000000007</v>
      </c>
      <c r="V28" s="8">
        <f t="shared" si="0"/>
        <v>3630.7029999999995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37.015999999999998</v>
      </c>
      <c r="E29" s="8">
        <f>'feb 19'!E29+'mar 19'!D29</f>
        <v>191.851</v>
      </c>
      <c r="F29" s="8">
        <v>0</v>
      </c>
      <c r="G29" s="8">
        <f>'feb 19'!G29+'mar 19'!F29</f>
        <v>0</v>
      </c>
      <c r="H29" s="8">
        <f>'feb 19'!H29+'mar 19'!D29-'mar 19'!F29</f>
        <v>191.851</v>
      </c>
      <c r="I29" s="8"/>
      <c r="J29" s="8">
        <v>2.298</v>
      </c>
      <c r="K29" s="8">
        <f>'feb 19'!K29+'mar 19'!J29</f>
        <v>8.5980000000000008</v>
      </c>
      <c r="L29" s="8">
        <v>0</v>
      </c>
      <c r="M29" s="8">
        <f>'feb 19'!M29+'mar 19'!L29</f>
        <v>0</v>
      </c>
      <c r="N29" s="8">
        <f>'feb 19'!N29+'mar 19'!J29-'mar 19'!L29</f>
        <v>8.5980000000000008</v>
      </c>
      <c r="O29" s="9"/>
      <c r="P29" s="10"/>
      <c r="Q29" s="10">
        <v>0</v>
      </c>
      <c r="R29" s="8">
        <f>'feb 19'!R29+'mar 19'!Q29</f>
        <v>57.257000000000005</v>
      </c>
      <c r="S29" s="10">
        <v>0</v>
      </c>
      <c r="T29" s="8">
        <f>'feb 19'!T29+'mar 19'!S29</f>
        <v>0</v>
      </c>
      <c r="U29" s="8">
        <f>'feb 19'!U29+'mar 19'!Q29-'mar 19'!S29</f>
        <v>0</v>
      </c>
      <c r="V29" s="8">
        <f t="shared" si="0"/>
        <v>200.44900000000001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18.149999999999999</v>
      </c>
      <c r="E30" s="8">
        <f>'feb 19'!E30+'mar 19'!D30</f>
        <v>233.04899999999998</v>
      </c>
      <c r="F30" s="8">
        <v>0</v>
      </c>
      <c r="G30" s="8">
        <f>'feb 19'!G30+'mar 19'!F30</f>
        <v>0</v>
      </c>
      <c r="H30" s="8">
        <f>'feb 19'!H30+'mar 19'!D30-'mar 19'!F30</f>
        <v>3821.0410000000002</v>
      </c>
      <c r="I30" s="8"/>
      <c r="J30" s="8">
        <v>0</v>
      </c>
      <c r="K30" s="8">
        <f>'feb 19'!K30+'mar 19'!J30</f>
        <v>0</v>
      </c>
      <c r="L30" s="8">
        <v>0</v>
      </c>
      <c r="M30" s="8">
        <f>'feb 19'!M30+'mar 19'!L30</f>
        <v>0</v>
      </c>
      <c r="N30" s="8">
        <f>'feb 19'!N30+'mar 19'!J30-'mar 19'!L30</f>
        <v>41.210000000000008</v>
      </c>
      <c r="O30" s="9"/>
      <c r="P30" s="10"/>
      <c r="Q30" s="10">
        <v>0</v>
      </c>
      <c r="R30" s="8">
        <f>'feb 19'!R30+'mar 19'!Q30</f>
        <v>0</v>
      </c>
      <c r="S30" s="10">
        <v>0</v>
      </c>
      <c r="T30" s="8">
        <f>'feb 19'!T30+'mar 19'!S30</f>
        <v>0</v>
      </c>
      <c r="U30" s="8">
        <f>'feb 19'!U30+'mar 19'!Q30-'mar 19'!S30</f>
        <v>72.55</v>
      </c>
      <c r="V30" s="8">
        <f t="shared" si="0"/>
        <v>3934.8010000000004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7.2679999999999998</v>
      </c>
      <c r="E31" s="8">
        <f>'feb 19'!E31+'mar 19'!D31</f>
        <v>89.35199999999999</v>
      </c>
      <c r="F31" s="8">
        <v>0</v>
      </c>
      <c r="G31" s="8">
        <f>'feb 19'!G31+'mar 19'!F31</f>
        <v>0</v>
      </c>
      <c r="H31" s="8">
        <f>'feb 19'!H31+'mar 19'!D31-'mar 19'!F31</f>
        <v>2370.2332999999999</v>
      </c>
      <c r="I31" s="8">
        <v>109.83</v>
      </c>
      <c r="J31" s="8">
        <v>0</v>
      </c>
      <c r="K31" s="8">
        <f>'feb 19'!K31+'mar 19'!J31</f>
        <v>2.556</v>
      </c>
      <c r="L31" s="8">
        <v>0</v>
      </c>
      <c r="M31" s="8">
        <f>'feb 19'!M31+'mar 19'!L31</f>
        <v>0</v>
      </c>
      <c r="N31" s="8">
        <f>'feb 19'!N31+'mar 19'!J31-'mar 19'!L31</f>
        <v>143.43399999999997</v>
      </c>
      <c r="O31" s="9">
        <f>D31+J31</f>
        <v>7.2679999999999998</v>
      </c>
      <c r="P31" s="10">
        <v>0</v>
      </c>
      <c r="Q31" s="10">
        <v>0</v>
      </c>
      <c r="R31" s="8">
        <f>'feb 19'!R31+'mar 19'!Q31</f>
        <v>0.09</v>
      </c>
      <c r="S31" s="10">
        <v>0</v>
      </c>
      <c r="T31" s="8">
        <f>'feb 19'!T31+'mar 19'!S31</f>
        <v>0.09</v>
      </c>
      <c r="U31" s="8">
        <f>'feb 19'!U31+'mar 19'!Q31-'mar 19'!S31</f>
        <v>18.149999999999999</v>
      </c>
      <c r="V31" s="8">
        <f t="shared" si="0"/>
        <v>2531.8173000000002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87.739000000000004</v>
      </c>
      <c r="E32" s="15">
        <f>'feb 19'!E32+'mar 19'!D32</f>
        <v>897.5870000000001</v>
      </c>
      <c r="F32" s="15">
        <f t="shared" ref="F32:S32" si="7">F31+F30+F29+F28</f>
        <v>0</v>
      </c>
      <c r="G32" s="15">
        <f>'feb 19'!G32+'mar 19'!F32</f>
        <v>0</v>
      </c>
      <c r="H32" s="15">
        <f>'feb 19'!H32+'mar 19'!D32-'mar 19'!F32</f>
        <v>9905.3382999999958</v>
      </c>
      <c r="I32" s="15">
        <f t="shared" si="7"/>
        <v>184.45999999999998</v>
      </c>
      <c r="J32" s="15">
        <f t="shared" si="7"/>
        <v>2.298</v>
      </c>
      <c r="K32" s="15">
        <f>'feb 19'!K32+'mar 19'!J32</f>
        <v>11.604000000000001</v>
      </c>
      <c r="L32" s="15">
        <f t="shared" si="7"/>
        <v>0</v>
      </c>
      <c r="M32" s="15">
        <f>'feb 19'!M32+'mar 19'!L32</f>
        <v>0</v>
      </c>
      <c r="N32" s="15">
        <f>'feb 19'!N32+'mar 19'!J32-'mar 19'!L32</f>
        <v>245.48200000000003</v>
      </c>
      <c r="O32" s="15">
        <f t="shared" si="7"/>
        <v>32.573</v>
      </c>
      <c r="P32" s="15">
        <f t="shared" si="7"/>
        <v>0</v>
      </c>
      <c r="Q32" s="15">
        <f t="shared" si="7"/>
        <v>0</v>
      </c>
      <c r="R32" s="15">
        <f>'feb 19'!R32+'mar 19'!Q32</f>
        <v>7.1099999999999994</v>
      </c>
      <c r="S32" s="15">
        <f t="shared" si="7"/>
        <v>0</v>
      </c>
      <c r="T32" s="15">
        <f>'feb 19'!T32+'mar 19'!S32</f>
        <v>0</v>
      </c>
      <c r="U32" s="15">
        <f>'feb 19'!U32+'mar 19'!Q32-'mar 19'!S32</f>
        <v>146.94999999999999</v>
      </c>
      <c r="V32" s="15">
        <f t="shared" si="0"/>
        <v>10297.770299999996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4.21</v>
      </c>
      <c r="E33" s="8">
        <f>'feb 19'!E33+'mar 19'!D33</f>
        <v>90.32</v>
      </c>
      <c r="F33" s="8">
        <v>0</v>
      </c>
      <c r="G33" s="8">
        <f>'feb 19'!G33+'mar 19'!F33</f>
        <v>0</v>
      </c>
      <c r="H33" s="8">
        <f>'feb 19'!H33+'mar 19'!D33-'mar 19'!F33</f>
        <v>4087.4999999999995</v>
      </c>
      <c r="I33" s="8">
        <v>3.8</v>
      </c>
      <c r="J33" s="8">
        <v>0</v>
      </c>
      <c r="K33" s="8">
        <f>'feb 19'!K33+'mar 19'!J33</f>
        <v>0</v>
      </c>
      <c r="L33" s="8">
        <v>0</v>
      </c>
      <c r="M33" s="8">
        <f>'feb 19'!M33+'mar 19'!L33</f>
        <v>0</v>
      </c>
      <c r="N33" s="8">
        <f>'feb 19'!N33+'mar 19'!J33-'mar 19'!L33</f>
        <v>7.6</v>
      </c>
      <c r="O33" s="9">
        <f>D33+J33</f>
        <v>4.21</v>
      </c>
      <c r="P33" s="10">
        <v>0</v>
      </c>
      <c r="Q33" s="10">
        <v>0</v>
      </c>
      <c r="R33" s="8">
        <f>'feb 19'!R33+'mar 19'!Q33</f>
        <v>0</v>
      </c>
      <c r="S33" s="10">
        <v>0</v>
      </c>
      <c r="T33" s="8">
        <f>'feb 19'!T33+'mar 19'!S33</f>
        <v>0</v>
      </c>
      <c r="U33" s="8">
        <f>'feb 19'!U33+'mar 19'!Q33-'mar 19'!S33</f>
        <v>0</v>
      </c>
      <c r="V33" s="8">
        <f t="shared" si="0"/>
        <v>4095.0999999999995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33.200000000000003</v>
      </c>
      <c r="E34" s="8">
        <f>'feb 19'!E34+'mar 19'!D34</f>
        <v>332.46</v>
      </c>
      <c r="F34" s="8">
        <v>0</v>
      </c>
      <c r="G34" s="8">
        <f>'feb 19'!G34+'mar 19'!F34</f>
        <v>0</v>
      </c>
      <c r="H34" s="8">
        <f>'feb 19'!H34+'mar 19'!D34-'mar 19'!F34</f>
        <v>5309.0399999999981</v>
      </c>
      <c r="I34" s="8">
        <v>2</v>
      </c>
      <c r="J34" s="8">
        <v>0</v>
      </c>
      <c r="K34" s="8">
        <f>'feb 19'!K34+'mar 19'!J34</f>
        <v>0</v>
      </c>
      <c r="L34" s="8">
        <v>0</v>
      </c>
      <c r="M34" s="8">
        <f>'feb 19'!M34+'mar 19'!L34</f>
        <v>0</v>
      </c>
      <c r="N34" s="8">
        <f>'feb 19'!N34+'mar 19'!J34-'mar 19'!L34</f>
        <v>4</v>
      </c>
      <c r="O34" s="9">
        <f>D34+J34</f>
        <v>33.200000000000003</v>
      </c>
      <c r="P34" s="10">
        <v>0</v>
      </c>
      <c r="Q34" s="10">
        <v>0</v>
      </c>
      <c r="R34" s="8">
        <f>'feb 19'!R34+'mar 19'!Q34</f>
        <v>0</v>
      </c>
      <c r="S34" s="10">
        <v>0</v>
      </c>
      <c r="T34" s="8">
        <f>'feb 19'!T34+'mar 19'!S34</f>
        <v>0</v>
      </c>
      <c r="U34" s="8">
        <f>'feb 19'!U34+'mar 19'!Q34-'mar 19'!S34</f>
        <v>0.03</v>
      </c>
      <c r="V34" s="8">
        <f t="shared" si="0"/>
        <v>5313.0699999999979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8.91</v>
      </c>
      <c r="E35" s="8">
        <f>'feb 19'!E35+'mar 19'!D35</f>
        <v>98.789999999999992</v>
      </c>
      <c r="F35" s="8">
        <v>0</v>
      </c>
      <c r="G35" s="8">
        <f>'feb 19'!G35+'mar 19'!F35</f>
        <v>0</v>
      </c>
      <c r="H35" s="8">
        <f>'feb 19'!H35+'mar 19'!D35-'mar 19'!F35</f>
        <v>2609.31</v>
      </c>
      <c r="I35" s="8">
        <v>7.3</v>
      </c>
      <c r="J35" s="8">
        <v>0</v>
      </c>
      <c r="K35" s="8">
        <f>'feb 19'!K35+'mar 19'!J35</f>
        <v>0</v>
      </c>
      <c r="L35" s="8">
        <v>0</v>
      </c>
      <c r="M35" s="8">
        <f>'feb 19'!M35+'mar 19'!L35</f>
        <v>0</v>
      </c>
      <c r="N35" s="8">
        <f>'feb 19'!N35+'mar 19'!J35-'mar 19'!L35</f>
        <v>155.65000000000003</v>
      </c>
      <c r="O35" s="9">
        <f>D35+J35</f>
        <v>8.91</v>
      </c>
      <c r="P35" s="10">
        <v>0</v>
      </c>
      <c r="Q35" s="10">
        <v>0</v>
      </c>
      <c r="R35" s="8">
        <f>'feb 19'!R35+'mar 19'!Q35</f>
        <v>0</v>
      </c>
      <c r="S35" s="10">
        <v>0</v>
      </c>
      <c r="T35" s="8">
        <f>'feb 19'!T35+'mar 19'!S35</f>
        <v>0</v>
      </c>
      <c r="U35" s="8">
        <f>'feb 19'!U35+'mar 19'!Q35-'mar 19'!S35</f>
        <v>2.2000000000000002</v>
      </c>
      <c r="V35" s="8">
        <f t="shared" si="0"/>
        <v>2767.16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13.49</v>
      </c>
      <c r="E36" s="8">
        <f>'feb 19'!E36+'mar 19'!D36</f>
        <v>261.26</v>
      </c>
      <c r="F36" s="8">
        <v>0</v>
      </c>
      <c r="G36" s="8">
        <f>'feb 19'!G36+'mar 19'!F36</f>
        <v>0</v>
      </c>
      <c r="H36" s="8">
        <f>'feb 19'!H36+'mar 19'!D36-'mar 19'!F36</f>
        <v>4432.42</v>
      </c>
      <c r="I36" s="8">
        <v>3.46</v>
      </c>
      <c r="J36" s="8">
        <v>0</v>
      </c>
      <c r="K36" s="8">
        <f>'feb 19'!K36+'mar 19'!J36</f>
        <v>0</v>
      </c>
      <c r="L36" s="8">
        <v>0</v>
      </c>
      <c r="M36" s="8">
        <f>'feb 19'!M36+'mar 19'!L36</f>
        <v>0</v>
      </c>
      <c r="N36" s="8">
        <f>'feb 19'!N36+'mar 19'!J36-'mar 19'!L36</f>
        <v>6.92</v>
      </c>
      <c r="O36" s="9">
        <f>D36+J36</f>
        <v>13.49</v>
      </c>
      <c r="P36" s="10">
        <v>0</v>
      </c>
      <c r="Q36" s="10">
        <v>0</v>
      </c>
      <c r="R36" s="8">
        <f>'feb 19'!R36+'mar 19'!Q36</f>
        <v>0</v>
      </c>
      <c r="S36" s="10">
        <v>0</v>
      </c>
      <c r="T36" s="8">
        <f>'feb 19'!T36+'mar 19'!S36</f>
        <v>0</v>
      </c>
      <c r="U36" s="8">
        <f>'feb 19'!U36+'mar 19'!Q36-'mar 19'!S36</f>
        <v>1.04</v>
      </c>
      <c r="V36" s="8">
        <f t="shared" si="0"/>
        <v>4440.38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59.810000000000009</v>
      </c>
      <c r="E37" s="15">
        <f>'feb 19'!E37+'mar 19'!D37</f>
        <v>775.11000000000013</v>
      </c>
      <c r="F37" s="15">
        <f t="shared" ref="F37:S37" si="8">SUM(F33:F36)</f>
        <v>0</v>
      </c>
      <c r="G37" s="15">
        <f>'feb 19'!G37+'mar 19'!F37</f>
        <v>0</v>
      </c>
      <c r="H37" s="15">
        <f>'feb 19'!H37+'mar 19'!D37-'mar 19'!F37</f>
        <v>16430.55</v>
      </c>
      <c r="I37" s="15">
        <f t="shared" si="8"/>
        <v>16.559999999999999</v>
      </c>
      <c r="J37" s="15">
        <f t="shared" si="8"/>
        <v>0</v>
      </c>
      <c r="K37" s="15">
        <f>'feb 19'!K37+'mar 19'!J37</f>
        <v>0</v>
      </c>
      <c r="L37" s="15">
        <f t="shared" si="8"/>
        <v>0</v>
      </c>
      <c r="M37" s="15">
        <f>'feb 19'!M37+'mar 19'!L37</f>
        <v>0</v>
      </c>
      <c r="N37" s="15">
        <f>'feb 19'!N37+'mar 19'!J37-'mar 19'!L37</f>
        <v>174.17000000000002</v>
      </c>
      <c r="O37" s="15">
        <f t="shared" si="8"/>
        <v>59.810000000000009</v>
      </c>
      <c r="P37" s="15">
        <f t="shared" si="8"/>
        <v>0</v>
      </c>
      <c r="Q37" s="15">
        <f t="shared" si="8"/>
        <v>0</v>
      </c>
      <c r="R37" s="15">
        <f>'feb 19'!R37+'mar 19'!Q37</f>
        <v>0</v>
      </c>
      <c r="S37" s="15">
        <f t="shared" si="8"/>
        <v>0</v>
      </c>
      <c r="T37" s="15">
        <f>'feb 19'!T37+'mar 19'!S37</f>
        <v>0</v>
      </c>
      <c r="U37" s="15">
        <f>'feb 19'!U37+'mar 19'!Q37-'mar 19'!S37</f>
        <v>3.27</v>
      </c>
      <c r="V37" s="15">
        <f t="shared" si="0"/>
        <v>16607.989999999998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183.96899999999999</v>
      </c>
      <c r="E38" s="15">
        <f>'feb 19'!E38+'mar 19'!D38</f>
        <v>2120.1769999999997</v>
      </c>
      <c r="F38" s="15">
        <f t="shared" ref="F38:S38" si="9">F37+F32+F27</f>
        <v>0</v>
      </c>
      <c r="G38" s="15">
        <f>'feb 19'!G38+'mar 19'!F38</f>
        <v>0</v>
      </c>
      <c r="H38" s="15">
        <f>'feb 19'!H38+'mar 19'!D38-'mar 19'!F38</f>
        <v>38058.840299999996</v>
      </c>
      <c r="I38" s="15">
        <f t="shared" si="9"/>
        <v>290.77</v>
      </c>
      <c r="J38" s="15">
        <f t="shared" si="9"/>
        <v>2.8280000000000003</v>
      </c>
      <c r="K38" s="15">
        <f>'feb 19'!K38+'mar 19'!J38</f>
        <v>30.853999999999999</v>
      </c>
      <c r="L38" s="15">
        <f t="shared" si="9"/>
        <v>0</v>
      </c>
      <c r="M38" s="15">
        <f>'feb 19'!M38+'mar 19'!L38</f>
        <v>0</v>
      </c>
      <c r="N38" s="15">
        <f>'feb 19'!N38+'mar 19'!J38-'mar 19'!L38</f>
        <v>988.90000000000009</v>
      </c>
      <c r="O38" s="15">
        <f t="shared" si="9"/>
        <v>129.33300000000003</v>
      </c>
      <c r="P38" s="15">
        <f t="shared" si="9"/>
        <v>0</v>
      </c>
      <c r="Q38" s="15">
        <f t="shared" si="9"/>
        <v>0.04</v>
      </c>
      <c r="R38" s="15">
        <f>'feb 19'!R38+'mar 19'!Q38</f>
        <v>7.7399999999999993</v>
      </c>
      <c r="S38" s="15">
        <f t="shared" si="9"/>
        <v>0</v>
      </c>
      <c r="T38" s="15">
        <f>'feb 19'!T38+'mar 19'!S38</f>
        <v>0</v>
      </c>
      <c r="U38" s="15">
        <f>'feb 19'!U38+'mar 19'!Q38-'mar 19'!S38</f>
        <v>153.21999999999997</v>
      </c>
      <c r="V38" s="15">
        <f t="shared" si="0"/>
        <v>39200.960299999999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28.234999999999999</v>
      </c>
      <c r="E39" s="8">
        <f>'feb 19'!E39+'mar 19'!D39</f>
        <v>979.57299999999998</v>
      </c>
      <c r="F39" s="8">
        <v>0</v>
      </c>
      <c r="G39" s="8">
        <f>'feb 19'!G39+'mar 19'!F39</f>
        <v>0</v>
      </c>
      <c r="H39" s="8">
        <f>'feb 19'!H39+'mar 19'!D39-'mar 19'!F39</f>
        <v>9963.7089999999989</v>
      </c>
      <c r="I39" s="8">
        <v>0</v>
      </c>
      <c r="J39" s="8">
        <v>0</v>
      </c>
      <c r="K39" s="8">
        <f>'feb 19'!K39+'mar 19'!J39</f>
        <v>0</v>
      </c>
      <c r="L39" s="8">
        <v>0</v>
      </c>
      <c r="M39" s="8">
        <f>'feb 19'!M39+'mar 19'!L39</f>
        <v>0</v>
      </c>
      <c r="N39" s="8">
        <f>'feb 19'!N39+'mar 19'!J39-'mar 19'!L39</f>
        <v>0</v>
      </c>
      <c r="O39" s="9">
        <f>D39+J39</f>
        <v>28.234999999999999</v>
      </c>
      <c r="P39" s="10">
        <v>0</v>
      </c>
      <c r="Q39" s="8">
        <v>0</v>
      </c>
      <c r="R39" s="8">
        <f>'feb 19'!R39+'mar 19'!Q39</f>
        <v>0</v>
      </c>
      <c r="S39" s="10">
        <v>0</v>
      </c>
      <c r="T39" s="8">
        <f>'feb 19'!T39+'mar 19'!S39</f>
        <v>0</v>
      </c>
      <c r="U39" s="8">
        <f>'feb 19'!U39+'mar 19'!Q39-'mar 19'!S39</f>
        <v>0</v>
      </c>
      <c r="V39" s="8">
        <f t="shared" si="0"/>
        <v>9963.7089999999989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17.5</v>
      </c>
      <c r="E40" s="8">
        <f>'feb 19'!E40+'mar 19'!D40</f>
        <v>348.94199999999995</v>
      </c>
      <c r="F40" s="8">
        <v>0</v>
      </c>
      <c r="G40" s="8">
        <f>'feb 19'!G40+'mar 19'!F40</f>
        <v>0</v>
      </c>
      <c r="H40" s="8">
        <f>'feb 19'!H40+'mar 19'!D40-'mar 19'!F40</f>
        <v>6817.3259999999955</v>
      </c>
      <c r="I40" s="8">
        <v>0</v>
      </c>
      <c r="J40" s="8">
        <v>0</v>
      </c>
      <c r="K40" s="8">
        <f>'feb 19'!K40+'mar 19'!J40</f>
        <v>0</v>
      </c>
      <c r="L40" s="8">
        <v>0</v>
      </c>
      <c r="M40" s="8">
        <f>'feb 19'!M40+'mar 19'!L40</f>
        <v>0</v>
      </c>
      <c r="N40" s="8">
        <f>'feb 19'!N40+'mar 19'!J40-'mar 19'!L40</f>
        <v>0</v>
      </c>
      <c r="O40" s="9">
        <f>D40+J40</f>
        <v>17.5</v>
      </c>
      <c r="P40" s="10">
        <v>0</v>
      </c>
      <c r="Q40" s="8">
        <v>0</v>
      </c>
      <c r="R40" s="8">
        <f>'feb 19'!R40+'mar 19'!Q40</f>
        <v>0</v>
      </c>
      <c r="S40" s="10">
        <v>0</v>
      </c>
      <c r="T40" s="8">
        <f>'feb 19'!T40+'mar 19'!S40</f>
        <v>0</v>
      </c>
      <c r="U40" s="8">
        <f>'feb 19'!U40+'mar 19'!Q40-'mar 19'!S40</f>
        <v>0</v>
      </c>
      <c r="V40" s="8">
        <f t="shared" si="0"/>
        <v>6817.3259999999955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60.3</v>
      </c>
      <c r="E41" s="8">
        <f>'feb 19'!E41+'mar 19'!D41</f>
        <v>984.39399999999989</v>
      </c>
      <c r="F41" s="8">
        <v>0</v>
      </c>
      <c r="G41" s="8">
        <f>'feb 19'!G41+'mar 19'!F41</f>
        <v>0</v>
      </c>
      <c r="H41" s="8">
        <f>'feb 19'!H41+'mar 19'!D41-'mar 19'!F41</f>
        <v>12410.020999999997</v>
      </c>
      <c r="I41" s="8">
        <v>0</v>
      </c>
      <c r="J41" s="8">
        <v>0</v>
      </c>
      <c r="K41" s="8">
        <f>'feb 19'!K41+'mar 19'!J41</f>
        <v>0</v>
      </c>
      <c r="L41" s="8">
        <v>0</v>
      </c>
      <c r="M41" s="8">
        <f>'feb 19'!M41+'mar 19'!L41</f>
        <v>0</v>
      </c>
      <c r="N41" s="8">
        <f>'feb 19'!N41+'mar 19'!J41-'mar 19'!L41</f>
        <v>0</v>
      </c>
      <c r="O41" s="9">
        <f>D41+J41</f>
        <v>60.3</v>
      </c>
      <c r="P41" s="10">
        <v>0</v>
      </c>
      <c r="Q41" s="8">
        <v>0</v>
      </c>
      <c r="R41" s="8">
        <f>'feb 19'!R41+'mar 19'!Q41</f>
        <v>0</v>
      </c>
      <c r="S41" s="10">
        <v>0</v>
      </c>
      <c r="T41" s="8">
        <f>'feb 19'!T41+'mar 19'!S41</f>
        <v>0</v>
      </c>
      <c r="U41" s="8">
        <f>'feb 19'!U41+'mar 19'!Q41-'mar 19'!S41</f>
        <v>0</v>
      </c>
      <c r="V41" s="8">
        <f t="shared" si="0"/>
        <v>12410.020999999997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6.97</v>
      </c>
      <c r="E42" s="8">
        <f>'feb 19'!E42+'mar 19'!D42</f>
        <v>618.97</v>
      </c>
      <c r="F42" s="8">
        <v>0</v>
      </c>
      <c r="G42" s="8">
        <f>'feb 19'!G42+'mar 19'!F42</f>
        <v>0</v>
      </c>
      <c r="H42" s="8">
        <f>'feb 19'!H42+'mar 19'!D42-'mar 19'!F42</f>
        <v>618.97</v>
      </c>
      <c r="I42" s="8"/>
      <c r="J42" s="8">
        <v>0</v>
      </c>
      <c r="K42" s="8">
        <f>'feb 19'!K42+'mar 19'!J42</f>
        <v>0</v>
      </c>
      <c r="L42" s="8">
        <v>0</v>
      </c>
      <c r="M42" s="8">
        <f>'feb 19'!M42+'mar 19'!L42</f>
        <v>0</v>
      </c>
      <c r="N42" s="8">
        <f>'feb 19'!N42+'mar 19'!J42-'mar 19'!L42</f>
        <v>0</v>
      </c>
      <c r="O42" s="9"/>
      <c r="P42" s="10"/>
      <c r="Q42" s="8">
        <v>0</v>
      </c>
      <c r="R42" s="8">
        <f>'feb 19'!R42+'mar 19'!Q42</f>
        <v>0</v>
      </c>
      <c r="S42" s="10">
        <v>0</v>
      </c>
      <c r="T42" s="8">
        <f>'feb 19'!T42+'mar 19'!S42</f>
        <v>0</v>
      </c>
      <c r="U42" s="8">
        <f>'feb 19'!U42+'mar 19'!Q42-'mar 19'!S42</f>
        <v>0</v>
      </c>
      <c r="V42" s="8">
        <f t="shared" si="0"/>
        <v>618.97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113.005</v>
      </c>
      <c r="E43" s="15">
        <f>'feb 19'!E43+'mar 19'!D43</f>
        <v>2931.8790000000004</v>
      </c>
      <c r="F43" s="15">
        <f t="shared" ref="F43:S43" si="10">SUM(F39:F42)</f>
        <v>0</v>
      </c>
      <c r="G43" s="15">
        <f>'feb 19'!G43+'mar 19'!F43</f>
        <v>0</v>
      </c>
      <c r="H43" s="15">
        <f>'feb 19'!H43+'mar 19'!D43-'mar 19'!F43</f>
        <v>29810.025999999994</v>
      </c>
      <c r="I43" s="15">
        <f t="shared" si="10"/>
        <v>0</v>
      </c>
      <c r="J43" s="15">
        <f t="shared" si="10"/>
        <v>0</v>
      </c>
      <c r="K43" s="15">
        <f>'feb 19'!K43+'mar 19'!J43</f>
        <v>0</v>
      </c>
      <c r="L43" s="15">
        <f t="shared" si="10"/>
        <v>0</v>
      </c>
      <c r="M43" s="15">
        <f>'feb 19'!M43+'mar 19'!L43</f>
        <v>0</v>
      </c>
      <c r="N43" s="15">
        <f>'feb 19'!N43+'mar 19'!J43-'mar 19'!L43</f>
        <v>0</v>
      </c>
      <c r="O43" s="15">
        <f t="shared" si="10"/>
        <v>106.035</v>
      </c>
      <c r="P43" s="15">
        <f t="shared" si="10"/>
        <v>0</v>
      </c>
      <c r="Q43" s="15">
        <f t="shared" si="10"/>
        <v>0</v>
      </c>
      <c r="R43" s="15">
        <f>'feb 19'!R43+'mar 19'!Q43</f>
        <v>0</v>
      </c>
      <c r="S43" s="15">
        <f t="shared" si="10"/>
        <v>0</v>
      </c>
      <c r="T43" s="15">
        <f>'feb 19'!T43+'mar 19'!S43</f>
        <v>0</v>
      </c>
      <c r="U43" s="15">
        <f>'feb 19'!U43+'mar 19'!Q43-'mar 19'!S43</f>
        <v>0</v>
      </c>
      <c r="V43" s="15">
        <f t="shared" si="0"/>
        <v>29810.025999999994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27.74</v>
      </c>
      <c r="E44" s="8">
        <f>'feb 19'!E44+'mar 19'!D44</f>
        <v>578.68000000000006</v>
      </c>
      <c r="F44" s="8">
        <v>0</v>
      </c>
      <c r="G44" s="8">
        <f>'feb 19'!G44+'mar 19'!F44</f>
        <v>0</v>
      </c>
      <c r="H44" s="8">
        <f>'feb 19'!H44+'mar 19'!D44-'mar 19'!F44</f>
        <v>7485.8500000000022</v>
      </c>
      <c r="I44" s="8">
        <v>0.68</v>
      </c>
      <c r="J44" s="8">
        <v>0</v>
      </c>
      <c r="K44" s="8">
        <f>'feb 19'!K44+'mar 19'!J44</f>
        <v>0</v>
      </c>
      <c r="L44" s="8">
        <v>0</v>
      </c>
      <c r="M44" s="8">
        <f>'feb 19'!M44+'mar 19'!L44</f>
        <v>0</v>
      </c>
      <c r="N44" s="8">
        <f>'feb 19'!N44+'mar 19'!J44-'mar 19'!L44</f>
        <v>0.70000000000000007</v>
      </c>
      <c r="O44" s="9">
        <f>D44+J44</f>
        <v>27.74</v>
      </c>
      <c r="P44" s="10">
        <v>14.43</v>
      </c>
      <c r="Q44" s="10">
        <v>0</v>
      </c>
      <c r="R44" s="8">
        <f>'feb 19'!R44+'mar 19'!Q44</f>
        <v>0</v>
      </c>
      <c r="S44" s="10">
        <v>0</v>
      </c>
      <c r="T44" s="8">
        <f>'feb 19'!T44+'mar 19'!S44</f>
        <v>0</v>
      </c>
      <c r="U44" s="8">
        <f>'feb 19'!U44+'mar 19'!Q44-'mar 19'!S44</f>
        <v>14.43</v>
      </c>
      <c r="V44" s="8">
        <f t="shared" si="0"/>
        <v>7500.9800000000023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52.68</v>
      </c>
      <c r="E45" s="8">
        <f>'feb 19'!E45+'mar 19'!D45</f>
        <v>370.87</v>
      </c>
      <c r="F45" s="8">
        <v>0</v>
      </c>
      <c r="G45" s="8">
        <f>'feb 19'!G45+'mar 19'!F45</f>
        <v>0</v>
      </c>
      <c r="H45" s="8">
        <f>'feb 19'!H45+'mar 19'!D45-'mar 19'!F45</f>
        <v>6653.5900000000011</v>
      </c>
      <c r="I45" s="8">
        <v>0.96</v>
      </c>
      <c r="J45" s="8">
        <v>0</v>
      </c>
      <c r="K45" s="8">
        <f>'feb 19'!K45+'mar 19'!J45</f>
        <v>0</v>
      </c>
      <c r="L45" s="8">
        <v>0</v>
      </c>
      <c r="M45" s="8">
        <f>'feb 19'!M45+'mar 19'!L45</f>
        <v>0</v>
      </c>
      <c r="N45" s="8">
        <f>'feb 19'!N45+'mar 19'!J45-'mar 19'!L45</f>
        <v>0.96</v>
      </c>
      <c r="O45" s="9">
        <f>D45+J45</f>
        <v>52.68</v>
      </c>
      <c r="P45" s="10">
        <v>0</v>
      </c>
      <c r="Q45" s="10">
        <v>0</v>
      </c>
      <c r="R45" s="8">
        <f>'feb 19'!R45+'mar 19'!Q45</f>
        <v>0</v>
      </c>
      <c r="S45" s="10">
        <v>0</v>
      </c>
      <c r="T45" s="8">
        <f>'feb 19'!T45+'mar 19'!S45</f>
        <v>0</v>
      </c>
      <c r="U45" s="8">
        <f>'feb 19'!U45+'mar 19'!Q45-'mar 19'!S45</f>
        <v>0</v>
      </c>
      <c r="V45" s="8">
        <f t="shared" si="0"/>
        <v>6654.5500000000011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36.6</v>
      </c>
      <c r="E46" s="8">
        <f>'feb 19'!E46+'mar 19'!D46</f>
        <v>267.18</v>
      </c>
      <c r="F46" s="8">
        <v>0</v>
      </c>
      <c r="G46" s="8">
        <f>'feb 19'!G46+'mar 19'!F46</f>
        <v>0</v>
      </c>
      <c r="H46" s="8">
        <f>'feb 19'!H46+'mar 19'!D46-'mar 19'!F46</f>
        <v>7456.5400000000009</v>
      </c>
      <c r="I46" s="8">
        <v>6.89</v>
      </c>
      <c r="J46" s="8">
        <v>0</v>
      </c>
      <c r="K46" s="8">
        <f>'feb 19'!K46+'mar 19'!J46</f>
        <v>0</v>
      </c>
      <c r="L46" s="8">
        <v>0</v>
      </c>
      <c r="M46" s="8">
        <f>'feb 19'!M46+'mar 19'!L46</f>
        <v>0</v>
      </c>
      <c r="N46" s="8">
        <f>'feb 19'!N46+'mar 19'!J46-'mar 19'!L46</f>
        <v>6.89</v>
      </c>
      <c r="O46" s="9">
        <f>D46+J46</f>
        <v>36.6</v>
      </c>
      <c r="P46" s="10">
        <v>0.03</v>
      </c>
      <c r="Q46" s="10">
        <v>0</v>
      </c>
      <c r="R46" s="8">
        <f>'feb 19'!R46+'mar 19'!Q46</f>
        <v>0</v>
      </c>
      <c r="S46" s="10">
        <v>0</v>
      </c>
      <c r="T46" s="8">
        <f>'feb 19'!T46+'mar 19'!S46</f>
        <v>0</v>
      </c>
      <c r="U46" s="8">
        <f>'feb 19'!U46+'mar 19'!Q46-'mar 19'!S46</f>
        <v>0.03</v>
      </c>
      <c r="V46" s="8">
        <f t="shared" si="0"/>
        <v>7463.4600000000009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48.83</v>
      </c>
      <c r="E47" s="8">
        <f>'feb 19'!E47+'mar 19'!D47</f>
        <v>358.99</v>
      </c>
      <c r="F47" s="8">
        <v>0</v>
      </c>
      <c r="G47" s="8">
        <f>'feb 19'!G47+'mar 19'!F47</f>
        <v>0</v>
      </c>
      <c r="H47" s="8">
        <f>'feb 19'!H47+'mar 19'!D47-'mar 19'!F47</f>
        <v>6146.26</v>
      </c>
      <c r="I47" s="8">
        <v>0.505</v>
      </c>
      <c r="J47" s="8">
        <v>0</v>
      </c>
      <c r="K47" s="8">
        <f>'feb 19'!K47+'mar 19'!J47</f>
        <v>0</v>
      </c>
      <c r="L47" s="8">
        <v>0</v>
      </c>
      <c r="M47" s="8">
        <f>'feb 19'!M47+'mar 19'!L47</f>
        <v>0</v>
      </c>
      <c r="N47" s="8">
        <f>'feb 19'!N47+'mar 19'!J47-'mar 19'!L47</f>
        <v>0.505</v>
      </c>
      <c r="O47" s="9">
        <f>D47+J47</f>
        <v>48.83</v>
      </c>
      <c r="P47" s="10">
        <v>14.43</v>
      </c>
      <c r="Q47" s="10">
        <v>0</v>
      </c>
      <c r="R47" s="8">
        <f>'feb 19'!R47+'mar 19'!Q47</f>
        <v>0</v>
      </c>
      <c r="S47" s="10">
        <v>0</v>
      </c>
      <c r="T47" s="8">
        <f>'feb 19'!T47+'mar 19'!S47</f>
        <v>0</v>
      </c>
      <c r="U47" s="8">
        <f>'feb 19'!U47+'mar 19'!Q47-'mar 19'!S47</f>
        <v>0</v>
      </c>
      <c r="V47" s="8">
        <f t="shared" si="0"/>
        <v>6146.7650000000003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165.85000000000002</v>
      </c>
      <c r="E48" s="15">
        <f>'feb 19'!E48+'mar 19'!D48</f>
        <v>1575.7199999999998</v>
      </c>
      <c r="F48" s="15">
        <f t="shared" ref="F48:S48" si="11">SUM(F44:F47)</f>
        <v>0</v>
      </c>
      <c r="G48" s="15">
        <f>'feb 19'!G48+'mar 19'!F48</f>
        <v>0</v>
      </c>
      <c r="H48" s="15">
        <f>'feb 19'!H48+'mar 19'!D48-'mar 19'!F48</f>
        <v>27742.240000000005</v>
      </c>
      <c r="I48" s="15">
        <f t="shared" si="11"/>
        <v>9.0350000000000001</v>
      </c>
      <c r="J48" s="15">
        <f t="shared" si="11"/>
        <v>0</v>
      </c>
      <c r="K48" s="15">
        <f>'feb 19'!K48+'mar 19'!J48</f>
        <v>0</v>
      </c>
      <c r="L48" s="15">
        <f t="shared" si="11"/>
        <v>0</v>
      </c>
      <c r="M48" s="15">
        <f>'feb 19'!M48+'mar 19'!L48</f>
        <v>0</v>
      </c>
      <c r="N48" s="15">
        <f>'feb 19'!N48+'mar 19'!J48-'mar 19'!L48</f>
        <v>9.0550000000000015</v>
      </c>
      <c r="O48" s="15">
        <f t="shared" si="11"/>
        <v>165.85000000000002</v>
      </c>
      <c r="P48" s="15">
        <f t="shared" si="11"/>
        <v>28.89</v>
      </c>
      <c r="Q48" s="15">
        <f t="shared" si="11"/>
        <v>0</v>
      </c>
      <c r="R48" s="15">
        <f>'feb 19'!R48+'mar 19'!Q48</f>
        <v>0</v>
      </c>
      <c r="S48" s="15">
        <f t="shared" si="11"/>
        <v>0</v>
      </c>
      <c r="T48" s="15">
        <f>'feb 19'!T48+'mar 19'!S48</f>
        <v>0</v>
      </c>
      <c r="U48" s="15">
        <f>'feb 19'!U48+'mar 19'!Q48-'mar 19'!S48</f>
        <v>14.459999999999999</v>
      </c>
      <c r="V48" s="15">
        <f t="shared" si="0"/>
        <v>27765.755000000005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278.85500000000002</v>
      </c>
      <c r="E49" s="15">
        <f>'feb 19'!E49+'mar 19'!D49</f>
        <v>4507.5990000000002</v>
      </c>
      <c r="F49" s="15">
        <f t="shared" ref="F49:S49" si="12">F43+F48</f>
        <v>0</v>
      </c>
      <c r="G49" s="15">
        <f>'feb 19'!G49+'mar 19'!F49</f>
        <v>0</v>
      </c>
      <c r="H49" s="15">
        <f>'feb 19'!H49+'mar 19'!D49-'mar 19'!F49</f>
        <v>57552.265999999996</v>
      </c>
      <c r="I49" s="15">
        <f t="shared" si="12"/>
        <v>9.0350000000000001</v>
      </c>
      <c r="J49" s="15">
        <f t="shared" si="12"/>
        <v>0</v>
      </c>
      <c r="K49" s="15">
        <f>'feb 19'!K49+'mar 19'!J49</f>
        <v>0</v>
      </c>
      <c r="L49" s="15">
        <f t="shared" si="12"/>
        <v>0</v>
      </c>
      <c r="M49" s="15">
        <f>'feb 19'!M49+'mar 19'!L49</f>
        <v>0</v>
      </c>
      <c r="N49" s="15">
        <f>'feb 19'!N49+'mar 19'!J49-'mar 19'!L49</f>
        <v>9.0550000000000015</v>
      </c>
      <c r="O49" s="15">
        <f t="shared" si="12"/>
        <v>271.88499999999999</v>
      </c>
      <c r="P49" s="15">
        <f t="shared" si="12"/>
        <v>28.89</v>
      </c>
      <c r="Q49" s="15">
        <f t="shared" si="12"/>
        <v>0</v>
      </c>
      <c r="R49" s="15">
        <f>'feb 19'!R49+'mar 19'!Q49</f>
        <v>0</v>
      </c>
      <c r="S49" s="15">
        <f t="shared" si="12"/>
        <v>0</v>
      </c>
      <c r="T49" s="15">
        <f>'feb 19'!T49+'mar 19'!S49</f>
        <v>0</v>
      </c>
      <c r="U49" s="15">
        <f>'feb 19'!U49+'mar 19'!Q49-'mar 19'!S49</f>
        <v>14.459999999999999</v>
      </c>
      <c r="V49" s="15">
        <f t="shared" si="0"/>
        <v>57575.780999999995</v>
      </c>
      <c r="W49" s="17"/>
    </row>
    <row r="50" spans="1:23" s="180" customFormat="1" ht="48" customHeight="1" x14ac:dyDescent="0.35">
      <c r="A50" s="176"/>
      <c r="B50" s="177" t="s">
        <v>53</v>
      </c>
      <c r="C50" s="178">
        <v>43833.390666666666</v>
      </c>
      <c r="D50" s="178">
        <f>D49+D38+D24</f>
        <v>465.66399999999999</v>
      </c>
      <c r="E50" s="15">
        <f>'feb 19'!E50+'mar 19'!D50</f>
        <v>6662.4299999999994</v>
      </c>
      <c r="F50" s="178">
        <f t="shared" ref="F50:S50" si="13">F49+F38+F24</f>
        <v>0</v>
      </c>
      <c r="G50" s="15">
        <f>'feb 19'!G50+'mar 19'!F50</f>
        <v>0</v>
      </c>
      <c r="H50" s="15">
        <f>'feb 19'!H50+'mar 19'!D50-'mar 19'!F50</f>
        <v>101454.9083</v>
      </c>
      <c r="I50" s="178">
        <f t="shared" si="13"/>
        <v>3747.752</v>
      </c>
      <c r="J50" s="178">
        <f t="shared" si="13"/>
        <v>15.957000000000001</v>
      </c>
      <c r="K50" s="15">
        <f>'feb 19'!K50+'mar 19'!J50</f>
        <v>248.626</v>
      </c>
      <c r="L50" s="178">
        <f t="shared" si="13"/>
        <v>0</v>
      </c>
      <c r="M50" s="15">
        <f>'feb 19'!M50+'mar 19'!L50</f>
        <v>0</v>
      </c>
      <c r="N50" s="15">
        <f>'feb 19'!N50+'mar 19'!J50-'mar 19'!L50</f>
        <v>5576.8899999999994</v>
      </c>
      <c r="O50" s="178">
        <f t="shared" si="13"/>
        <v>416.387</v>
      </c>
      <c r="P50" s="178">
        <f t="shared" si="13"/>
        <v>170.09799999999996</v>
      </c>
      <c r="Q50" s="178">
        <f t="shared" si="13"/>
        <v>1.7200000000000002</v>
      </c>
      <c r="R50" s="15">
        <f>'feb 19'!R50+'mar 19'!Q50</f>
        <v>3.22</v>
      </c>
      <c r="S50" s="178">
        <f t="shared" si="13"/>
        <v>0</v>
      </c>
      <c r="T50" s="15">
        <f>'feb 19'!T50+'mar 19'!S50</f>
        <v>0</v>
      </c>
      <c r="U50" s="15">
        <f>'feb 19'!U50+'mar 19'!Q50-'mar 19'!S50</f>
        <v>796.76699999999994</v>
      </c>
      <c r="V50" s="15">
        <f t="shared" si="0"/>
        <v>107828.5653</v>
      </c>
      <c r="W50" s="179"/>
    </row>
    <row r="51" spans="1:23" s="27" customFormat="1" ht="24" hidden="1" customHeight="1" x14ac:dyDescent="0.25">
      <c r="C51" s="28"/>
      <c r="D51" s="182"/>
      <c r="E51" s="30" t="e">
        <f>'feb 19'!E51+'mar 19'!D51</f>
        <v>#REF!</v>
      </c>
      <c r="F51" s="182"/>
      <c r="G51" s="30">
        <f>'[3]jan 19'!G51+'mar 19'!F51</f>
        <v>0</v>
      </c>
      <c r="H51" s="30" t="e">
        <f>'[2]nov 18'!H51+'[3]dec 18'!D51-'[3]dec 18'!F51</f>
        <v>#REF!</v>
      </c>
      <c r="I51" s="182"/>
      <c r="J51" s="182"/>
      <c r="K51" s="30" t="e">
        <f>'[2]nov 18'!K51+'[3]dec 18'!J51</f>
        <v>#REF!</v>
      </c>
      <c r="L51" s="182"/>
      <c r="M51" s="30">
        <f>'[3]jan 19'!M51+'mar 19'!L51</f>
        <v>0</v>
      </c>
      <c r="N51" s="30">
        <f>'[2]july 18'!N51+'[2]aug 18'!J51-'[2]aug 18'!L51</f>
        <v>4962.2130000000006</v>
      </c>
      <c r="O51" s="182"/>
      <c r="P51" s="182"/>
      <c r="Q51" s="182"/>
      <c r="R51" s="30">
        <f>'[3]dec 18'!R72+'mar 19'!Q51</f>
        <v>0</v>
      </c>
      <c r="S51" s="182"/>
      <c r="T51" s="30">
        <f>'feb 19'!T51+'mar 19'!S51</f>
        <v>0</v>
      </c>
      <c r="U51" s="30" t="e">
        <f>'[3]dec 18'!U51+'mar 19'!Q51-'mar 19'!S51</f>
        <v>#REF!</v>
      </c>
      <c r="V51" s="30" t="e">
        <f t="shared" si="0"/>
        <v>#REF!</v>
      </c>
    </row>
    <row r="52" spans="1:23" s="31" customFormat="1" ht="24" hidden="1" customHeight="1" x14ac:dyDescent="0.25">
      <c r="C52" s="32"/>
      <c r="D52" s="33"/>
      <c r="E52" s="30" t="e">
        <f>'feb 19'!E52+'mar 19'!D52</f>
        <v>#REF!</v>
      </c>
      <c r="F52" s="33"/>
      <c r="G52" s="30">
        <f>'[3]jan 19'!G52+'mar 19'!F52</f>
        <v>0</v>
      </c>
      <c r="H52" s="30" t="e">
        <f>'[2]nov 18'!H52+'[3]dec 18'!D52-'[3]dec 18'!F52</f>
        <v>#REF!</v>
      </c>
      <c r="I52" s="33"/>
      <c r="J52" s="33"/>
      <c r="K52" s="30" t="e">
        <f>'[2]nov 18'!K52+'[3]dec 18'!J52</f>
        <v>#REF!</v>
      </c>
      <c r="L52" s="33"/>
      <c r="M52" s="30">
        <f>'[3]jan 19'!M52+'mar 19'!L52</f>
        <v>0</v>
      </c>
      <c r="N52" s="30">
        <f>'[2]july 18'!N52+'[2]aug 18'!J52-'[2]aug 18'!L52</f>
        <v>0</v>
      </c>
      <c r="O52" s="33"/>
      <c r="P52" s="33"/>
      <c r="Q52" s="33"/>
      <c r="R52" s="30">
        <f>'[3]dec 18'!R73+'mar 19'!Q52</f>
        <v>0</v>
      </c>
      <c r="S52" s="33"/>
      <c r="T52" s="30">
        <f>'feb 19'!T52+'mar 19'!S52</f>
        <v>0</v>
      </c>
      <c r="U52" s="30" t="e">
        <f>'[3]dec 18'!U52+'mar 19'!Q52-'mar 19'!S52</f>
        <v>#REF!</v>
      </c>
      <c r="V52" s="30" t="e">
        <f t="shared" si="0"/>
        <v>#REF!</v>
      </c>
    </row>
    <row r="53" spans="1:23" s="31" customFormat="1" ht="24" customHeight="1" x14ac:dyDescent="0.25">
      <c r="C53" s="32"/>
      <c r="D53" s="33"/>
      <c r="E53" s="63">
        <f>'[2]APRIL 18'!E48+'[2]may 18'!D49</f>
        <v>1157.347</v>
      </c>
      <c r="F53" s="33"/>
      <c r="G53" s="63"/>
      <c r="H53" s="63">
        <f>'[2]Mar 18'!H47+'[2]APRIL 18'!E48</f>
        <v>95318.428299999985</v>
      </c>
      <c r="I53" s="33"/>
      <c r="J53" s="33"/>
      <c r="K53" s="63">
        <f>'[2]APRIL 18'!K48+'[2]may 18'!J49</f>
        <v>30.321999999999999</v>
      </c>
      <c r="L53" s="33"/>
      <c r="M53" s="63"/>
      <c r="N53" s="63"/>
      <c r="O53" s="33"/>
      <c r="P53" s="33"/>
      <c r="Q53" s="33"/>
      <c r="R53" s="63">
        <f>'[2]APRIL 18'!R48+'[2]may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182">
        <f>D50+J50+Q50-F50-L50-S50</f>
        <v>483.34100000000001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182"/>
      <c r="D55" s="196" t="s">
        <v>55</v>
      </c>
      <c r="E55" s="196"/>
      <c r="F55" s="196"/>
      <c r="G55" s="196"/>
      <c r="H55" s="37"/>
      <c r="I55" s="28"/>
      <c r="J55" s="182">
        <f>E50+K50+R50-G50-M50-T50</f>
        <v>6914.2759999999998</v>
      </c>
      <c r="K55" s="38"/>
      <c r="L55" s="28"/>
      <c r="M55" s="38"/>
      <c r="N55" s="28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182">
        <f>H50+N50+U50</f>
        <v>107828.5653</v>
      </c>
      <c r="K56" s="41"/>
      <c r="L56" s="41"/>
      <c r="M56" s="41"/>
      <c r="N56" s="41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41"/>
      <c r="L57" s="41"/>
      <c r="M57" s="41"/>
      <c r="N57" s="41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'[2]sep 18'!J56+'[2]oct 18'!J54</f>
        <v>104765.6583</v>
      </c>
      <c r="K58" s="197"/>
      <c r="L58" s="197"/>
      <c r="M58" s="49"/>
      <c r="N58" s="150">
        <f>'[2]nov 18'!J56+'[3]dec 18'!J54</f>
        <v>106322.59829999998</v>
      </c>
      <c r="O58" s="47"/>
      <c r="P58" s="47"/>
      <c r="Q58" s="187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186"/>
      <c r="L59" s="51"/>
      <c r="M59" s="99">
        <f>'feb 19'!J56+'mar 19'!J54</f>
        <v>107828.5653</v>
      </c>
      <c r="N59" s="49"/>
      <c r="O59" s="47"/>
      <c r="P59" s="47"/>
      <c r="Q59" s="187"/>
      <c r="R59" s="201" t="s">
        <v>59</v>
      </c>
      <c r="S59" s="201"/>
      <c r="T59" s="201"/>
      <c r="U59" s="201"/>
      <c r="V59" s="201"/>
    </row>
    <row r="60" spans="1:23" ht="25.5" customHeight="1" x14ac:dyDescent="0.3">
      <c r="F60" s="4"/>
      <c r="G60" s="46">
        <f>'[1]oct 2017'!J53+'[1]nov 17'!J51</f>
        <v>98581.184299999994</v>
      </c>
      <c r="J60" s="51"/>
      <c r="K60" s="186"/>
      <c r="L60" s="51"/>
      <c r="N60" s="53">
        <f>'[1]sep 17'!J53+'[1]oct 2017'!J51</f>
        <v>97903.751300000004</v>
      </c>
    </row>
    <row r="61" spans="1:23" ht="24" customHeight="1" x14ac:dyDescent="0.3">
      <c r="J61" s="200" t="s">
        <v>61</v>
      </c>
      <c r="K61" s="200"/>
      <c r="L61" s="200"/>
    </row>
    <row r="62" spans="1:23" ht="19.5" x14ac:dyDescent="0.3">
      <c r="G62" s="41"/>
      <c r="J62" s="200" t="s">
        <v>62</v>
      </c>
      <c r="K62" s="200"/>
      <c r="L62" s="200"/>
      <c r="N62" s="181"/>
    </row>
    <row r="66" spans="8:22" x14ac:dyDescent="0.3">
      <c r="H66" s="54"/>
      <c r="I66" s="55"/>
      <c r="J66" s="54"/>
    </row>
    <row r="67" spans="8:22" x14ac:dyDescent="0.3">
      <c r="H67" s="54"/>
      <c r="I67" s="55"/>
      <c r="J67" s="54"/>
    </row>
    <row r="68" spans="8:22" x14ac:dyDescent="0.3">
      <c r="H68" s="46">
        <f>'[1]nov 17'!J53+'[1]dec 17'!J51</f>
        <v>98988.2883</v>
      </c>
      <c r="I68" s="55"/>
      <c r="J68" s="54"/>
    </row>
    <row r="69" spans="8:22" x14ac:dyDescent="0.3">
      <c r="H69" s="54"/>
      <c r="I69" s="55"/>
      <c r="J69" s="54"/>
    </row>
    <row r="70" spans="8:22" x14ac:dyDescent="0.3">
      <c r="H70" s="54"/>
      <c r="I70" s="55"/>
      <c r="J70" s="54"/>
    </row>
    <row r="71" spans="8:22" x14ac:dyDescent="0.3">
      <c r="I71" s="52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52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8.140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65"/>
      <c r="P4" s="193" t="s">
        <v>5</v>
      </c>
      <c r="Q4" s="194"/>
      <c r="R4" s="194"/>
      <c r="S4" s="194"/>
      <c r="T4" s="194"/>
      <c r="U4" s="194"/>
      <c r="V4" s="166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64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165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64" t="s">
        <v>11</v>
      </c>
      <c r="E6" s="164" t="s">
        <v>12</v>
      </c>
      <c r="F6" s="164" t="s">
        <v>11</v>
      </c>
      <c r="G6" s="164" t="s">
        <v>12</v>
      </c>
      <c r="H6" s="164"/>
      <c r="I6" s="195"/>
      <c r="J6" s="164" t="s">
        <v>11</v>
      </c>
      <c r="K6" s="164" t="s">
        <v>12</v>
      </c>
      <c r="L6" s="164" t="s">
        <v>11</v>
      </c>
      <c r="M6" s="164" t="s">
        <v>12</v>
      </c>
      <c r="N6" s="191"/>
      <c r="O6" s="165"/>
      <c r="P6" s="195"/>
      <c r="Q6" s="164" t="s">
        <v>11</v>
      </c>
      <c r="R6" s="164" t="s">
        <v>12</v>
      </c>
      <c r="S6" s="164" t="s">
        <v>11</v>
      </c>
      <c r="T6" s="164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'jan 19'!E7+ht!D7</f>
        <v>0.64999999999999991</v>
      </c>
      <c r="F7" s="8">
        <v>0</v>
      </c>
      <c r="G7" s="8">
        <f>'jan 19'!G7+ht!F7</f>
        <v>0</v>
      </c>
      <c r="H7" s="8">
        <f>'jan 19'!H7+ht!D7-ht!F7</f>
        <v>458.80999999999989</v>
      </c>
      <c r="I7" s="8">
        <v>374.98699999999997</v>
      </c>
      <c r="J7" s="8">
        <v>0</v>
      </c>
      <c r="K7" s="8">
        <f>'jan 19'!K7+ht!J7</f>
        <v>15.75</v>
      </c>
      <c r="L7" s="8">
        <v>0</v>
      </c>
      <c r="M7" s="8">
        <f>'jan 19'!M7+ht!L7</f>
        <v>0</v>
      </c>
      <c r="N7" s="8">
        <f>'jan 19'!N7+ht!J7-ht!M7</f>
        <v>524.73500000000013</v>
      </c>
      <c r="O7" s="9">
        <f>D7+J7</f>
        <v>0</v>
      </c>
      <c r="P7" s="10">
        <v>1.2</v>
      </c>
      <c r="Q7" s="10">
        <v>0</v>
      </c>
      <c r="R7" s="8">
        <f>'jan 19'!R7+ht!Q7</f>
        <v>43.7</v>
      </c>
      <c r="S7" s="10">
        <v>0</v>
      </c>
      <c r="T7" s="8">
        <f>'jan 19'!T7+ht!S7</f>
        <v>0</v>
      </c>
      <c r="U7" s="8">
        <f>'jan 19'!U7+ht!Q7-ht!S7</f>
        <v>70.050000000000011</v>
      </c>
      <c r="V7" s="8">
        <f>H7+N7+U7</f>
        <v>1053.595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'jan 19'!E8+ht!D8</f>
        <v>0</v>
      </c>
      <c r="F8" s="8">
        <v>0</v>
      </c>
      <c r="G8" s="8">
        <f>'jan 19'!G8+ht!F8</f>
        <v>0</v>
      </c>
      <c r="H8" s="8">
        <f>'jan 19'!H8+ht!D8-ht!F8</f>
        <v>0</v>
      </c>
      <c r="I8" s="8"/>
      <c r="J8" s="8">
        <v>0</v>
      </c>
      <c r="K8" s="8">
        <f>'jan 19'!K8+ht!J8</f>
        <v>32.31</v>
      </c>
      <c r="L8" s="8">
        <v>0</v>
      </c>
      <c r="M8" s="8">
        <f>'jan 19'!M8+ht!L8</f>
        <v>0</v>
      </c>
      <c r="N8" s="8">
        <f>'jan 19'!N8+ht!J8-ht!M8</f>
        <v>32.630000000000003</v>
      </c>
      <c r="O8" s="9"/>
      <c r="P8" s="10"/>
      <c r="Q8" s="10">
        <v>0</v>
      </c>
      <c r="R8" s="8">
        <f>'jan 19'!R8+ht!Q8</f>
        <v>0</v>
      </c>
      <c r="S8" s="10">
        <v>0</v>
      </c>
      <c r="T8" s="8">
        <f>'jan 19'!T8+ht!S8</f>
        <v>0</v>
      </c>
      <c r="U8" s="8">
        <f>'jan 19'!U8+ht!Q8-ht!S8</f>
        <v>0.15000000000000002</v>
      </c>
      <c r="V8" s="8">
        <f t="shared" ref="V8:V52" si="0">H8+N8+U8</f>
        <v>32.78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'jan 19'!E9+ht!D9</f>
        <v>0.05</v>
      </c>
      <c r="F9" s="8">
        <v>0</v>
      </c>
      <c r="G9" s="8">
        <f>'jan 19'!G9+ht!F9</f>
        <v>0</v>
      </c>
      <c r="H9" s="8">
        <f>'jan 19'!H9+ht!D9-ht!F9</f>
        <v>309.7600000000001</v>
      </c>
      <c r="I9" s="8">
        <v>377.63600000000002</v>
      </c>
      <c r="J9" s="8">
        <v>0</v>
      </c>
      <c r="K9" s="8">
        <f>'jan 19'!K9+ht!J9</f>
        <v>19.790000000000003</v>
      </c>
      <c r="L9" s="8">
        <v>0</v>
      </c>
      <c r="M9" s="8">
        <f>'jan 19'!M9+ht!L9</f>
        <v>0</v>
      </c>
      <c r="N9" s="8">
        <f>'jan 19'!N9+ht!J9-ht!M9</f>
        <v>417.99000000000012</v>
      </c>
      <c r="O9" s="9">
        <f>D9+J9</f>
        <v>0</v>
      </c>
      <c r="P9" s="10">
        <v>10.44</v>
      </c>
      <c r="Q9" s="10">
        <v>0</v>
      </c>
      <c r="R9" s="8">
        <f>'jan 19'!R9+ht!Q9</f>
        <v>3</v>
      </c>
      <c r="S9" s="10">
        <v>0</v>
      </c>
      <c r="T9" s="8">
        <f>'jan 19'!T9+ht!S9</f>
        <v>0</v>
      </c>
      <c r="U9" s="8">
        <f>'jan 19'!U9+ht!Q9-ht!S9</f>
        <v>44.010000000000005</v>
      </c>
      <c r="V9" s="8">
        <f t="shared" si="0"/>
        <v>771.76000000000022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'jan 19'!E10+ht!D10</f>
        <v>0.34</v>
      </c>
      <c r="F10" s="8">
        <v>0</v>
      </c>
      <c r="G10" s="8">
        <f>'jan 19'!G10+ht!F10</f>
        <v>0</v>
      </c>
      <c r="H10" s="8">
        <f>'jan 19'!H10+ht!D10-ht!F10</f>
        <v>7.36</v>
      </c>
      <c r="I10" s="8">
        <v>281.17800000000005</v>
      </c>
      <c r="J10" s="8">
        <v>0</v>
      </c>
      <c r="K10" s="8">
        <f>'jan 19'!K10+ht!J10</f>
        <v>19.100000000000001</v>
      </c>
      <c r="L10" s="8">
        <v>0</v>
      </c>
      <c r="M10" s="8">
        <f>'jan 19'!M10+ht!L10</f>
        <v>0</v>
      </c>
      <c r="N10" s="8">
        <f>'jan 19'!N10+ht!J10-ht!M10</f>
        <v>343.32999999999987</v>
      </c>
      <c r="O10" s="9">
        <f>D10+J10</f>
        <v>0</v>
      </c>
      <c r="P10" s="10">
        <v>0</v>
      </c>
      <c r="Q10" s="10">
        <v>0</v>
      </c>
      <c r="R10" s="8">
        <f>'jan 19'!R10+ht!Q10</f>
        <v>0.18</v>
      </c>
      <c r="S10" s="10">
        <v>0</v>
      </c>
      <c r="T10" s="8">
        <f>'jan 19'!T10+ht!S10</f>
        <v>0</v>
      </c>
      <c r="U10" s="8">
        <f>'jan 19'!U10+ht!Q10-ht!S10</f>
        <v>0.6</v>
      </c>
      <c r="V10" s="8">
        <f t="shared" si="0"/>
        <v>351.28999999999991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'jan 19'!E11+ht!D11</f>
        <v>1.04</v>
      </c>
      <c r="F11" s="15">
        <f t="shared" ref="F11:V11" si="1">SUM(F7:F10)</f>
        <v>0</v>
      </c>
      <c r="G11" s="15">
        <f>'jan 19'!G11+ht!F11</f>
        <v>0</v>
      </c>
      <c r="H11" s="15">
        <f>'jan 19'!H11+ht!D11-ht!F11</f>
        <v>775.93</v>
      </c>
      <c r="I11" s="15">
        <f t="shared" si="1"/>
        <v>1033.8010000000002</v>
      </c>
      <c r="J11" s="15">
        <f t="shared" si="1"/>
        <v>0</v>
      </c>
      <c r="K11" s="15">
        <f>'jan 19'!K11+ht!J11</f>
        <v>87.269999999999982</v>
      </c>
      <c r="L11" s="15">
        <f t="shared" si="1"/>
        <v>0</v>
      </c>
      <c r="M11" s="15">
        <f>'jan 19'!M11+ht!L11</f>
        <v>0</v>
      </c>
      <c r="N11" s="15">
        <f>'jan 19'!N11+ht!J11-ht!M11</f>
        <v>1318.6850000000002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>
        <f>'jan 19'!R11+ht!Q11</f>
        <v>46.88</v>
      </c>
      <c r="S11" s="15">
        <f t="shared" si="1"/>
        <v>0</v>
      </c>
      <c r="T11" s="15">
        <f>'jan 19'!T11+ht!S11</f>
        <v>0</v>
      </c>
      <c r="U11" s="15">
        <f>'jan 19'!U11+ht!Q11-ht!S11</f>
        <v>114.81000000000003</v>
      </c>
      <c r="V11" s="15">
        <f t="shared" si="1"/>
        <v>2209.4250000000002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>
        <f>'jan 19'!E12+ht!D12</f>
        <v>2.29</v>
      </c>
      <c r="F12" s="8">
        <v>0</v>
      </c>
      <c r="G12" s="8">
        <f>'jan 19'!G12+ht!F12</f>
        <v>0</v>
      </c>
      <c r="H12" s="8">
        <f>'jan 19'!H12+ht!D12-ht!F12</f>
        <v>567.25999999999965</v>
      </c>
      <c r="I12" s="8">
        <v>542.76800000000014</v>
      </c>
      <c r="J12" s="8">
        <v>0</v>
      </c>
      <c r="K12" s="8">
        <f>'jan 19'!K12+ht!J12</f>
        <v>10.56</v>
      </c>
      <c r="L12" s="8">
        <v>0</v>
      </c>
      <c r="M12" s="8">
        <f>'jan 19'!M12+ht!L12</f>
        <v>0</v>
      </c>
      <c r="N12" s="8">
        <f>'jan 19'!N12+ht!J12-ht!M12</f>
        <v>673.10999999999979</v>
      </c>
      <c r="O12" s="9">
        <f>D12+J12</f>
        <v>0</v>
      </c>
      <c r="P12" s="10">
        <v>4.57</v>
      </c>
      <c r="Q12" s="10">
        <v>0</v>
      </c>
      <c r="R12" s="8">
        <f>'jan 19'!R12+ht!Q12</f>
        <v>0</v>
      </c>
      <c r="S12" s="10">
        <v>0</v>
      </c>
      <c r="T12" s="8">
        <f>'jan 19'!T12+ht!S12</f>
        <v>0</v>
      </c>
      <c r="U12" s="8">
        <f>'jan 19'!U12+ht!Q12-ht!S12</f>
        <v>38.860000000000007</v>
      </c>
      <c r="V12" s="8">
        <f t="shared" si="0"/>
        <v>1279.2299999999993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'jan 19'!E13+ht!D13</f>
        <v>2.8299999999999996</v>
      </c>
      <c r="F13" s="8">
        <v>0</v>
      </c>
      <c r="G13" s="8">
        <f>'jan 19'!G13+ht!F13</f>
        <v>0</v>
      </c>
      <c r="H13" s="8">
        <f>'jan 19'!H13+ht!D13-ht!F13</f>
        <v>314.7600000000001</v>
      </c>
      <c r="I13" s="8">
        <v>370.01399999999995</v>
      </c>
      <c r="J13" s="8">
        <v>0</v>
      </c>
      <c r="K13" s="8">
        <f>'jan 19'!K13+ht!J13</f>
        <v>10.780000000000001</v>
      </c>
      <c r="L13" s="8">
        <v>0</v>
      </c>
      <c r="M13" s="8">
        <f>'jan 19'!M13+ht!L13</f>
        <v>0</v>
      </c>
      <c r="N13" s="8">
        <f>'jan 19'!N13+ht!J13-ht!M13</f>
        <v>479.18000000000006</v>
      </c>
      <c r="O13" s="9">
        <f>D13+J13</f>
        <v>0</v>
      </c>
      <c r="P13" s="10">
        <v>4.4930000000000003</v>
      </c>
      <c r="Q13" s="10">
        <v>0</v>
      </c>
      <c r="R13" s="8">
        <f>'jan 19'!R13+ht!Q13</f>
        <v>0</v>
      </c>
      <c r="S13" s="10">
        <v>0</v>
      </c>
      <c r="T13" s="8">
        <f>'jan 19'!T13+ht!S13</f>
        <v>0</v>
      </c>
      <c r="U13" s="8">
        <f>'jan 19'!U13+ht!Q13-ht!S13</f>
        <v>21.169999999999998</v>
      </c>
      <c r="V13" s="8">
        <f t="shared" si="0"/>
        <v>815.11000000000013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>
        <f>'jan 19'!E14+ht!D14</f>
        <v>4.95</v>
      </c>
      <c r="F14" s="8">
        <v>0</v>
      </c>
      <c r="G14" s="8">
        <f>'jan 19'!G14+ht!F14</f>
        <v>0</v>
      </c>
      <c r="H14" s="8">
        <f>'jan 19'!H14+ht!D14-ht!F14</f>
        <v>1507.9599999999994</v>
      </c>
      <c r="I14" s="8">
        <v>284.35599999999999</v>
      </c>
      <c r="J14" s="8">
        <v>0</v>
      </c>
      <c r="K14" s="8">
        <f>'jan 19'!K14+ht!J14</f>
        <v>14.959999999999999</v>
      </c>
      <c r="L14" s="8">
        <v>0</v>
      </c>
      <c r="M14" s="8">
        <f>'jan 19'!M14+ht!L14</f>
        <v>0</v>
      </c>
      <c r="N14" s="8">
        <f>'jan 19'!N14+ht!J14-ht!M14</f>
        <v>477.21000000000009</v>
      </c>
      <c r="O14" s="9">
        <f>D14+J14</f>
        <v>0</v>
      </c>
      <c r="P14" s="10">
        <v>6.7349999999999994</v>
      </c>
      <c r="Q14" s="10">
        <v>0</v>
      </c>
      <c r="R14" s="8">
        <f>'jan 19'!R14+ht!Q14</f>
        <v>0</v>
      </c>
      <c r="S14" s="10">
        <v>0</v>
      </c>
      <c r="T14" s="8">
        <f>'jan 19'!T14+ht!S14</f>
        <v>0</v>
      </c>
      <c r="U14" s="8">
        <f>'jan 19'!U14+ht!Q14-ht!S14</f>
        <v>57.759999999999991</v>
      </c>
      <c r="V14" s="8">
        <f t="shared" si="0"/>
        <v>2042.9299999999994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>
        <f>'jan 19'!E15+ht!D15</f>
        <v>10.07</v>
      </c>
      <c r="F15" s="15">
        <f t="shared" ref="F15:V15" si="2">F14+F13+F12</f>
        <v>0</v>
      </c>
      <c r="G15" s="15">
        <f>'jan 19'!G15+ht!F15</f>
        <v>0</v>
      </c>
      <c r="H15" s="15">
        <f>'jan 19'!H15+ht!D15-ht!F15</f>
        <v>2389.98</v>
      </c>
      <c r="I15" s="15">
        <f t="shared" si="2"/>
        <v>1197.1379999999999</v>
      </c>
      <c r="J15" s="15">
        <f t="shared" si="2"/>
        <v>0</v>
      </c>
      <c r="K15" s="15">
        <f>'jan 19'!K15+ht!J15</f>
        <v>33.83</v>
      </c>
      <c r="L15" s="15">
        <f t="shared" si="2"/>
        <v>0</v>
      </c>
      <c r="M15" s="15">
        <f>'jan 19'!M15+ht!L15</f>
        <v>0</v>
      </c>
      <c r="N15" s="15">
        <f>'jan 19'!N15+ht!J15-ht!M15</f>
        <v>1627.03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>
        <f>'jan 19'!R15+ht!Q15</f>
        <v>0</v>
      </c>
      <c r="S15" s="15">
        <f t="shared" si="2"/>
        <v>0</v>
      </c>
      <c r="T15" s="15">
        <f>'jan 19'!T15+ht!S15</f>
        <v>0</v>
      </c>
      <c r="U15" s="15">
        <f>'jan 19'!U15+ht!Q15-ht!S15</f>
        <v>117.78999999999999</v>
      </c>
      <c r="V15" s="15">
        <f t="shared" si="2"/>
        <v>4137.2699999999986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>
        <f>'jan 19'!E16+ht!D16</f>
        <v>7.394000000000001</v>
      </c>
      <c r="F16" s="8">
        <v>0</v>
      </c>
      <c r="G16" s="8">
        <f>'jan 19'!G16+ht!F16</f>
        <v>0</v>
      </c>
      <c r="H16" s="8">
        <f>'jan 19'!H16+ht!D16-ht!F16</f>
        <v>969.11200000000031</v>
      </c>
      <c r="I16" s="8">
        <v>38.61</v>
      </c>
      <c r="J16" s="8">
        <v>0</v>
      </c>
      <c r="K16" s="8">
        <f>'jan 19'!K16+ht!J16</f>
        <v>2.9760000000000004</v>
      </c>
      <c r="L16" s="8">
        <v>0</v>
      </c>
      <c r="M16" s="8">
        <f>'jan 19'!M16+ht!L16</f>
        <v>0</v>
      </c>
      <c r="N16" s="8">
        <f>'jan 19'!N16+ht!J16-ht!M16</f>
        <v>76.96099999999997</v>
      </c>
      <c r="O16" s="9">
        <f>D16+J16</f>
        <v>0</v>
      </c>
      <c r="P16" s="10">
        <v>93.77</v>
      </c>
      <c r="Q16" s="10">
        <v>0</v>
      </c>
      <c r="R16" s="8">
        <f>'jan 19'!R16+ht!Q16</f>
        <v>0</v>
      </c>
      <c r="S16" s="10">
        <v>0</v>
      </c>
      <c r="T16" s="8">
        <f>'jan 19'!T16+ht!S16</f>
        <v>0</v>
      </c>
      <c r="U16" s="8">
        <f>'jan 19'!U16+ht!Q16-ht!S16</f>
        <v>245.88200000000001</v>
      </c>
      <c r="V16" s="8">
        <f t="shared" si="0"/>
        <v>1291.9550000000004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'jan 19'!E17+ht!D17</f>
        <v>0</v>
      </c>
      <c r="F17" s="21">
        <v>0</v>
      </c>
      <c r="G17" s="8">
        <f>'jan 19'!G17+ht!F17</f>
        <v>0</v>
      </c>
      <c r="H17" s="8">
        <f>'jan 19'!H17+ht!D17-ht!F17</f>
        <v>182.22</v>
      </c>
      <c r="I17" s="21">
        <v>265.88</v>
      </c>
      <c r="J17" s="21">
        <v>0</v>
      </c>
      <c r="K17" s="8">
        <f>'jan 19'!K17+ht!J17</f>
        <v>7.8830000000000009</v>
      </c>
      <c r="L17" s="21">
        <v>0</v>
      </c>
      <c r="M17" s="8">
        <f>'jan 19'!M17+ht!L17</f>
        <v>0</v>
      </c>
      <c r="N17" s="8">
        <f>'jan 19'!N17+ht!J17-ht!M17</f>
        <v>314.74599999999998</v>
      </c>
      <c r="O17" s="22">
        <f>D17+J17</f>
        <v>0</v>
      </c>
      <c r="P17" s="23">
        <v>6.11</v>
      </c>
      <c r="Q17" s="23">
        <v>0</v>
      </c>
      <c r="R17" s="8">
        <f>'jan 19'!R17+ht!Q17</f>
        <v>48.010000000000005</v>
      </c>
      <c r="S17" s="10">
        <v>0</v>
      </c>
      <c r="T17" s="8">
        <f>'jan 19'!T17+ht!S17</f>
        <v>0</v>
      </c>
      <c r="U17" s="8">
        <f>'jan 19'!U17+ht!Q17-ht!S17</f>
        <v>45.56</v>
      </c>
      <c r="V17" s="8">
        <f t="shared" si="0"/>
        <v>542.52600000000007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>
        <f>'jan 19'!E18+ht!D18</f>
        <v>3.2299999999999995</v>
      </c>
      <c r="F18" s="8">
        <v>0</v>
      </c>
      <c r="G18" s="8">
        <f>'jan 19'!G18+ht!F18</f>
        <v>0</v>
      </c>
      <c r="H18" s="8">
        <f>'jan 19'!H18+ht!D18-ht!F18</f>
        <v>201.29000000000005</v>
      </c>
      <c r="I18" s="8">
        <v>305.74</v>
      </c>
      <c r="J18" s="8">
        <v>0</v>
      </c>
      <c r="K18" s="8">
        <f>'jan 19'!K18+ht!J18</f>
        <v>12.141999999999999</v>
      </c>
      <c r="L18" s="8">
        <v>0</v>
      </c>
      <c r="M18" s="8">
        <f>'jan 19'!M18+ht!L18</f>
        <v>0</v>
      </c>
      <c r="N18" s="8">
        <f>'jan 19'!N18+ht!J18-ht!M18</f>
        <v>314.66899999999987</v>
      </c>
      <c r="O18" s="9">
        <f>D18+J18</f>
        <v>0</v>
      </c>
      <c r="P18" s="10">
        <v>1.92</v>
      </c>
      <c r="Q18" s="10">
        <v>0</v>
      </c>
      <c r="R18" s="8">
        <f>'jan 19'!R18+ht!Q18</f>
        <v>0.32</v>
      </c>
      <c r="S18" s="10">
        <v>0</v>
      </c>
      <c r="T18" s="8">
        <f>'jan 19'!T18+ht!S18</f>
        <v>0</v>
      </c>
      <c r="U18" s="8">
        <f>'jan 19'!U18+ht!Q18-ht!S18</f>
        <v>8.3749999999999982</v>
      </c>
      <c r="V18" s="8">
        <f t="shared" si="0"/>
        <v>524.33399999999995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>
        <f>'jan 19'!E19+ht!D19</f>
        <v>10.623999999999999</v>
      </c>
      <c r="F19" s="15">
        <f t="shared" ref="F19:V19" si="3">F16+F17+F18</f>
        <v>0</v>
      </c>
      <c r="G19" s="15">
        <f>'jan 19'!G19+ht!F19</f>
        <v>0</v>
      </c>
      <c r="H19" s="15">
        <f>'jan 19'!H19+ht!D19-ht!F19</f>
        <v>1352.6220000000003</v>
      </c>
      <c r="I19" s="15">
        <f t="shared" si="3"/>
        <v>610.23</v>
      </c>
      <c r="J19" s="15">
        <f t="shared" si="3"/>
        <v>0</v>
      </c>
      <c r="K19" s="15">
        <f>'jan 19'!K19+ht!J19</f>
        <v>23.001000000000001</v>
      </c>
      <c r="L19" s="15">
        <f t="shared" si="3"/>
        <v>0</v>
      </c>
      <c r="M19" s="15">
        <f>'jan 19'!M19+ht!L19</f>
        <v>0</v>
      </c>
      <c r="N19" s="15">
        <f>'jan 19'!N19+ht!J19-ht!M19</f>
        <v>706.37599999999998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>
        <f>'jan 19'!R19+ht!Q19</f>
        <v>0.66999999999999993</v>
      </c>
      <c r="S19" s="15">
        <f t="shared" si="3"/>
        <v>0</v>
      </c>
      <c r="T19" s="15">
        <f>'jan 19'!T19+ht!S19</f>
        <v>0</v>
      </c>
      <c r="U19" s="15">
        <f>'jan 19'!U19+ht!Q19-ht!S19</f>
        <v>299.81700000000001</v>
      </c>
      <c r="V19" s="15">
        <f t="shared" si="3"/>
        <v>2358.8150000000005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>
        <f>'jan 19'!E20+ht!D20</f>
        <v>5.0500000000000007</v>
      </c>
      <c r="F20" s="8">
        <v>0</v>
      </c>
      <c r="G20" s="8">
        <f>'jan 19'!G20+ht!F20</f>
        <v>0</v>
      </c>
      <c r="H20" s="8">
        <f>'jan 19'!H20+ht!D20-ht!F20</f>
        <v>749.23999999999967</v>
      </c>
      <c r="I20" s="8">
        <v>115.875</v>
      </c>
      <c r="J20" s="8">
        <v>0</v>
      </c>
      <c r="K20" s="8">
        <f>'jan 19'!K20+ht!J20</f>
        <v>18.22</v>
      </c>
      <c r="L20" s="8">
        <v>0</v>
      </c>
      <c r="M20" s="8">
        <f>'jan 19'!M20+ht!L20</f>
        <v>0</v>
      </c>
      <c r="N20" s="8">
        <f>'jan 19'!N20+ht!J20-ht!M20</f>
        <v>349.99999999999994</v>
      </c>
      <c r="O20" s="9">
        <f>D20+J20</f>
        <v>0</v>
      </c>
      <c r="P20" s="10">
        <v>0.62</v>
      </c>
      <c r="Q20" s="10">
        <v>0</v>
      </c>
      <c r="R20" s="8">
        <f>'jan 19'!R20+ht!Q20</f>
        <v>0.08</v>
      </c>
      <c r="S20" s="10">
        <v>0</v>
      </c>
      <c r="T20" s="8">
        <f>'jan 19'!T20+ht!S20</f>
        <v>0</v>
      </c>
      <c r="U20" s="8">
        <f>'jan 19'!U20+ht!Q20-ht!S20</f>
        <v>40.9</v>
      </c>
      <c r="V20" s="8">
        <f t="shared" si="0"/>
        <v>1140.1399999999996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>
        <f>'jan 19'!E21+ht!D21</f>
        <v>2.7</v>
      </c>
      <c r="F21" s="8">
        <v>0</v>
      </c>
      <c r="G21" s="8">
        <f>'jan 19'!G21+ht!F21</f>
        <v>0</v>
      </c>
      <c r="H21" s="8">
        <f>'jan 19'!H21+ht!D21-ht!F21</f>
        <v>120.94999999999999</v>
      </c>
      <c r="I21" s="8">
        <v>308.03899999999999</v>
      </c>
      <c r="J21" s="8">
        <v>0</v>
      </c>
      <c r="K21" s="8">
        <f>'jan 19'!K21+ht!J21</f>
        <v>10.259999999999998</v>
      </c>
      <c r="L21" s="8">
        <v>0</v>
      </c>
      <c r="M21" s="8">
        <f>'jan 19'!M21+ht!L21</f>
        <v>0</v>
      </c>
      <c r="N21" s="8">
        <f>'jan 19'!N21+ht!J21-ht!M21</f>
        <v>377.88300000000004</v>
      </c>
      <c r="O21" s="9">
        <f>D21+J21</f>
        <v>0</v>
      </c>
      <c r="P21" s="10">
        <v>5.48</v>
      </c>
      <c r="Q21" s="10">
        <v>0</v>
      </c>
      <c r="R21" s="8">
        <f>'jan 19'!R21+ht!Q21</f>
        <v>0</v>
      </c>
      <c r="S21" s="10">
        <v>0</v>
      </c>
      <c r="T21" s="8">
        <f>'jan 19'!T21+ht!S21</f>
        <v>0</v>
      </c>
      <c r="U21" s="8">
        <f>'jan 19'!U21+ht!Q21-ht!S21</f>
        <v>39.300000000000011</v>
      </c>
      <c r="V21" s="8">
        <f t="shared" si="0"/>
        <v>538.13300000000004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>
        <f>'jan 19'!E22+ht!D22</f>
        <v>0.79</v>
      </c>
      <c r="F22" s="8">
        <v>0</v>
      </c>
      <c r="G22" s="8">
        <f>'jan 19'!G22+ht!F22</f>
        <v>0</v>
      </c>
      <c r="H22" s="8">
        <f>'jan 19'!H22+ht!D22-ht!F22</f>
        <v>450.69999999999993</v>
      </c>
      <c r="I22" s="8">
        <v>182.86399999999998</v>
      </c>
      <c r="J22" s="8">
        <v>0</v>
      </c>
      <c r="K22" s="8">
        <f>'jan 19'!K22+ht!J22</f>
        <v>9.31</v>
      </c>
      <c r="L22" s="8">
        <v>0</v>
      </c>
      <c r="M22" s="8">
        <f>'jan 19'!M22+ht!L22</f>
        <v>0</v>
      </c>
      <c r="N22" s="8">
        <f>'jan 19'!N22+ht!J22-ht!M22</f>
        <v>163.08000000000004</v>
      </c>
      <c r="O22" s="9">
        <f>D22+J22</f>
        <v>0</v>
      </c>
      <c r="P22" s="10">
        <v>5.87</v>
      </c>
      <c r="Q22" s="10">
        <v>0</v>
      </c>
      <c r="R22" s="8">
        <f>'jan 19'!R22+ht!Q22</f>
        <v>0</v>
      </c>
      <c r="S22" s="10">
        <v>0</v>
      </c>
      <c r="T22" s="8">
        <f>'jan 19'!T22+ht!S22</f>
        <v>0</v>
      </c>
      <c r="U22" s="8">
        <f>'jan 19'!U22+ht!Q22-ht!S22</f>
        <v>14.72</v>
      </c>
      <c r="V22" s="8">
        <f t="shared" si="0"/>
        <v>628.5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>
        <f>'jan 19'!E23+ht!D23</f>
        <v>8.5399999999999991</v>
      </c>
      <c r="F23" s="15">
        <f t="shared" ref="F23:V23" si="4">SUM(F20:F22)</f>
        <v>0</v>
      </c>
      <c r="G23" s="15">
        <f>'jan 19'!G23+ht!F23</f>
        <v>0</v>
      </c>
      <c r="H23" s="15">
        <f>'jan 19'!H23+ht!D23-ht!F23</f>
        <v>1320.8899999999996</v>
      </c>
      <c r="I23" s="15">
        <f t="shared" si="4"/>
        <v>606.77800000000002</v>
      </c>
      <c r="J23" s="15">
        <f t="shared" si="4"/>
        <v>0</v>
      </c>
      <c r="K23" s="15">
        <f>'jan 19'!K23+ht!J23</f>
        <v>37.79</v>
      </c>
      <c r="L23" s="15">
        <f t="shared" si="4"/>
        <v>0</v>
      </c>
      <c r="M23" s="15">
        <f>'jan 19'!M23+ht!L23</f>
        <v>0</v>
      </c>
      <c r="N23" s="15">
        <f>'jan 19'!N23+ht!J23-ht!M23</f>
        <v>890.96300000000008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>
        <f>'jan 19'!R23+ht!Q23</f>
        <v>0.08</v>
      </c>
      <c r="S23" s="15">
        <f t="shared" si="4"/>
        <v>0</v>
      </c>
      <c r="T23" s="15">
        <f>'jan 19'!T23+ht!S23</f>
        <v>0</v>
      </c>
      <c r="U23" s="15">
        <f>'jan 19'!U23+ht!Q23-ht!S23</f>
        <v>94.920000000000016</v>
      </c>
      <c r="V23" s="15">
        <f t="shared" si="4"/>
        <v>2306.7729999999997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>
        <f>'jan 19'!E24+ht!D24</f>
        <v>30.274000000000001</v>
      </c>
      <c r="F24" s="15">
        <f t="shared" ref="F24:V24" si="5">F23+F19+F15+F11</f>
        <v>0</v>
      </c>
      <c r="G24" s="15">
        <f>'jan 19'!G24+ht!F24</f>
        <v>0</v>
      </c>
      <c r="H24" s="15">
        <f>'jan 19'!H24+ht!D24-ht!F24</f>
        <v>5839.4219999999987</v>
      </c>
      <c r="I24" s="15">
        <f t="shared" si="5"/>
        <v>3447.9470000000001</v>
      </c>
      <c r="J24" s="15">
        <f t="shared" si="5"/>
        <v>0</v>
      </c>
      <c r="K24" s="15">
        <f>'jan 19'!K24+ht!J24</f>
        <v>181.89099999999996</v>
      </c>
      <c r="L24" s="15">
        <f t="shared" si="5"/>
        <v>0</v>
      </c>
      <c r="M24" s="15">
        <f>'jan 19'!M24+ht!L24</f>
        <v>0</v>
      </c>
      <c r="N24" s="15">
        <f>'jan 19'!N24+ht!J24-ht!M24</f>
        <v>4543.0540000000001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>
        <f>'jan 19'!R24+ht!Q24</f>
        <v>0.74999999999999989</v>
      </c>
      <c r="S24" s="15">
        <f t="shared" si="5"/>
        <v>0</v>
      </c>
      <c r="T24" s="15">
        <f>'jan 19'!T24+ht!S24</f>
        <v>0</v>
      </c>
      <c r="U24" s="15">
        <f>'jan 19'!U24+ht!Q24-ht!S24</f>
        <v>627.33699999999999</v>
      </c>
      <c r="V24" s="15">
        <f t="shared" si="5"/>
        <v>11012.282999999999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>
        <f>'jan 19'!E25+ht!D25</f>
        <v>221.18000000000004</v>
      </c>
      <c r="F25" s="8">
        <v>0</v>
      </c>
      <c r="G25" s="8">
        <f>'jan 19'!G25+ht!F25</f>
        <v>0</v>
      </c>
      <c r="H25" s="8">
        <f>'jan 19'!H25+ht!D25-ht!F25</f>
        <v>6761.9120000000012</v>
      </c>
      <c r="I25" s="8">
        <v>42.29</v>
      </c>
      <c r="J25" s="8">
        <v>0</v>
      </c>
      <c r="K25" s="8">
        <f>'jan 19'!K25+ht!J25</f>
        <v>0</v>
      </c>
      <c r="L25" s="8">
        <v>0</v>
      </c>
      <c r="M25" s="8">
        <f>'jan 19'!M25+ht!L25</f>
        <v>0</v>
      </c>
      <c r="N25" s="8">
        <f>'jan 19'!N25+ht!J25-ht!M25</f>
        <v>58.64</v>
      </c>
      <c r="O25" s="9">
        <f>D25+J25</f>
        <v>0</v>
      </c>
      <c r="P25" s="10">
        <v>0</v>
      </c>
      <c r="Q25" s="10">
        <v>0</v>
      </c>
      <c r="R25" s="8">
        <f>'jan 19'!R25+ht!Q25</f>
        <v>0</v>
      </c>
      <c r="S25" s="10">
        <v>0</v>
      </c>
      <c r="T25" s="8">
        <f>'jan 19'!T25+ht!S25</f>
        <v>0</v>
      </c>
      <c r="U25" s="8">
        <f>'jan 19'!U25+ht!Q25-ht!S25</f>
        <v>0</v>
      </c>
      <c r="V25" s="8">
        <f t="shared" si="0"/>
        <v>6820.5520000000015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>
        <f>'jan 19'!E26+ht!D26</f>
        <v>116.31</v>
      </c>
      <c r="F26" s="8">
        <v>0</v>
      </c>
      <c r="G26" s="8">
        <f>'jan 19'!G26+ht!F26</f>
        <v>0</v>
      </c>
      <c r="H26" s="8">
        <f>'jan 19'!H26+ht!D26-ht!F26</f>
        <v>4851.0500000000011</v>
      </c>
      <c r="I26" s="8">
        <v>47.46</v>
      </c>
      <c r="J26" s="8">
        <v>0</v>
      </c>
      <c r="K26" s="8">
        <f>'jan 19'!K26+ht!J26</f>
        <v>19.25</v>
      </c>
      <c r="L26" s="8">
        <v>0</v>
      </c>
      <c r="M26" s="8">
        <f>'jan 19'!M26+ht!L26</f>
        <v>0</v>
      </c>
      <c r="N26" s="8">
        <f>'jan 19'!N26+ht!J26-ht!M26</f>
        <v>510.60799999999995</v>
      </c>
      <c r="O26" s="9">
        <f>D26+J26</f>
        <v>0</v>
      </c>
      <c r="P26" s="10">
        <v>0</v>
      </c>
      <c r="Q26" s="10">
        <v>0</v>
      </c>
      <c r="R26" s="8">
        <f>'jan 19'!R26+ht!Q26</f>
        <v>0.45</v>
      </c>
      <c r="S26" s="10">
        <v>0</v>
      </c>
      <c r="T26" s="8">
        <f>'jan 19'!T26+ht!S26</f>
        <v>0</v>
      </c>
      <c r="U26" s="8">
        <f>'jan 19'!U26+ht!Q26-ht!S26</f>
        <v>2.8200000000000003</v>
      </c>
      <c r="V26" s="8">
        <f t="shared" si="0"/>
        <v>5364.478000000001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>
        <f>'jan 19'!E27+ht!D27</f>
        <v>337.49000000000007</v>
      </c>
      <c r="F27" s="15">
        <f t="shared" ref="F27:V27" si="6">F26+F25</f>
        <v>0</v>
      </c>
      <c r="G27" s="15">
        <f>'jan 19'!G27+ht!F27</f>
        <v>0</v>
      </c>
      <c r="H27" s="15">
        <f>'jan 19'!H27+ht!D27-ht!F27</f>
        <v>11612.962</v>
      </c>
      <c r="I27" s="15">
        <f t="shared" si="6"/>
        <v>89.75</v>
      </c>
      <c r="J27" s="15">
        <f t="shared" si="6"/>
        <v>0</v>
      </c>
      <c r="K27" s="15">
        <f>'jan 19'!K27+ht!J27</f>
        <v>17.96</v>
      </c>
      <c r="L27" s="15">
        <f t="shared" si="6"/>
        <v>0</v>
      </c>
      <c r="M27" s="15">
        <f>'jan 19'!M27+ht!L27</f>
        <v>0</v>
      </c>
      <c r="N27" s="15">
        <f>'jan 19'!N27+ht!J27-ht!M27</f>
        <v>567.95800000000008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>
        <f>'jan 19'!R27+ht!Q27</f>
        <v>0.45</v>
      </c>
      <c r="S27" s="15">
        <f t="shared" si="6"/>
        <v>0</v>
      </c>
      <c r="T27" s="15">
        <f>'jan 19'!T27+ht!S27</f>
        <v>0</v>
      </c>
      <c r="U27" s="15">
        <f>'jan 19'!U27+ht!Q27-ht!S27</f>
        <v>2.8200000000000003</v>
      </c>
      <c r="V27" s="15">
        <f t="shared" si="6"/>
        <v>12185.030000000002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>
        <f>'jan 19'!E28+ht!D28</f>
        <v>341.15</v>
      </c>
      <c r="F28" s="8">
        <v>0</v>
      </c>
      <c r="G28" s="8">
        <f>'jan 19'!G28+ht!F28</f>
        <v>0</v>
      </c>
      <c r="H28" s="8">
        <f>'jan 19'!H28+ht!D28-ht!F28</f>
        <v>3480.0279999999998</v>
      </c>
      <c r="I28" s="8">
        <v>74.63</v>
      </c>
      <c r="J28" s="8">
        <v>0</v>
      </c>
      <c r="K28" s="8">
        <f>'jan 19'!K28+ht!J28</f>
        <v>0.3</v>
      </c>
      <c r="L28" s="8">
        <v>0</v>
      </c>
      <c r="M28" s="8">
        <f>'jan 19'!M28+ht!L28</f>
        <v>0</v>
      </c>
      <c r="N28" s="8">
        <f>'jan 19'!N28+ht!J28-ht!M28</f>
        <v>52.09</v>
      </c>
      <c r="O28" s="9">
        <f>D28+J28</f>
        <v>0</v>
      </c>
      <c r="P28" s="10">
        <v>0</v>
      </c>
      <c r="Q28" s="10">
        <v>0</v>
      </c>
      <c r="R28" s="8">
        <f>'jan 19'!R28+ht!Q28</f>
        <v>0</v>
      </c>
      <c r="S28" s="10">
        <v>0</v>
      </c>
      <c r="T28" s="8">
        <f>'jan 19'!T28+ht!S28</f>
        <v>0</v>
      </c>
      <c r="U28" s="8">
        <f>'jan 19'!U28+ht!Q28-ht!S28</f>
        <v>56.250000000000007</v>
      </c>
      <c r="V28" s="8">
        <f t="shared" si="0"/>
        <v>3588.3679999999999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0</v>
      </c>
      <c r="E29" s="8">
        <f>'jan 19'!E29+ht!D29</f>
        <v>148.54500000000002</v>
      </c>
      <c r="F29" s="8">
        <v>0</v>
      </c>
      <c r="G29" s="8">
        <f>'jan 19'!G29+ht!F29</f>
        <v>0</v>
      </c>
      <c r="H29" s="8">
        <f>'jan 19'!H29+ht!D29-ht!F29</f>
        <v>148.54500000000002</v>
      </c>
      <c r="I29" s="8"/>
      <c r="J29" s="8">
        <v>0</v>
      </c>
      <c r="K29" s="8">
        <f>'jan 19'!K29+ht!J29</f>
        <v>6.3000000000000007</v>
      </c>
      <c r="L29" s="8">
        <v>0</v>
      </c>
      <c r="M29" s="8">
        <f>'jan 19'!M29+ht!L29</f>
        <v>0</v>
      </c>
      <c r="N29" s="8">
        <f>'jan 19'!N29+ht!J29-ht!M29</f>
        <v>6.3000000000000007</v>
      </c>
      <c r="O29" s="9"/>
      <c r="P29" s="10"/>
      <c r="Q29" s="10">
        <v>0</v>
      </c>
      <c r="R29" s="8">
        <f>'jan 19'!R29+ht!Q29</f>
        <v>57.257000000000005</v>
      </c>
      <c r="S29" s="10">
        <v>0</v>
      </c>
      <c r="T29" s="8">
        <f>'jan 19'!T29+ht!S29</f>
        <v>0</v>
      </c>
      <c r="U29" s="8">
        <f>'jan 19'!U29+ht!Q29-ht!S29</f>
        <v>0</v>
      </c>
      <c r="V29" s="8">
        <f t="shared" si="0"/>
        <v>154.84500000000003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>
        <f>'jan 19'!E30+ht!D30</f>
        <v>206.95899999999997</v>
      </c>
      <c r="F30" s="8">
        <v>0</v>
      </c>
      <c r="G30" s="8">
        <f>'jan 19'!G30+ht!F30</f>
        <v>0</v>
      </c>
      <c r="H30" s="8">
        <f>'jan 19'!H30+ht!D30-ht!F30</f>
        <v>3794.951</v>
      </c>
      <c r="I30" s="8"/>
      <c r="J30" s="8">
        <v>0</v>
      </c>
      <c r="K30" s="8">
        <f>'jan 19'!K30+ht!J30</f>
        <v>0</v>
      </c>
      <c r="L30" s="8">
        <v>0</v>
      </c>
      <c r="M30" s="8">
        <f>'jan 19'!M30+ht!L30</f>
        <v>0</v>
      </c>
      <c r="N30" s="8">
        <f>'jan 19'!N30+ht!J30-ht!M30</f>
        <v>41.210000000000008</v>
      </c>
      <c r="O30" s="9"/>
      <c r="P30" s="10"/>
      <c r="Q30" s="10">
        <v>0</v>
      </c>
      <c r="R30" s="8">
        <f>'jan 19'!R30+ht!Q30</f>
        <v>0</v>
      </c>
      <c r="S30" s="10">
        <v>0</v>
      </c>
      <c r="T30" s="8">
        <f>'jan 19'!T30+ht!S30</f>
        <v>0</v>
      </c>
      <c r="U30" s="8">
        <f>'jan 19'!U30+ht!Q30-ht!S30</f>
        <v>72.55</v>
      </c>
      <c r="V30" s="8">
        <f t="shared" si="0"/>
        <v>3908.7110000000002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>
        <f>'jan 19'!E31+ht!D31</f>
        <v>74.483999999999995</v>
      </c>
      <c r="F31" s="8">
        <v>0</v>
      </c>
      <c r="G31" s="8">
        <f>'jan 19'!G31+ht!F31</f>
        <v>0</v>
      </c>
      <c r="H31" s="8">
        <f>'jan 19'!H31+ht!D31-ht!F31</f>
        <v>2355.3652999999999</v>
      </c>
      <c r="I31" s="8">
        <v>109.83</v>
      </c>
      <c r="J31" s="8">
        <v>0</v>
      </c>
      <c r="K31" s="8">
        <f>'jan 19'!K31+ht!J31</f>
        <v>2.556</v>
      </c>
      <c r="L31" s="8">
        <v>0</v>
      </c>
      <c r="M31" s="8">
        <f>'jan 19'!M31+ht!L31</f>
        <v>0</v>
      </c>
      <c r="N31" s="8">
        <f>'jan 19'!N31+ht!J31-ht!M31</f>
        <v>143.43399999999997</v>
      </c>
      <c r="O31" s="9">
        <f>D31+J31</f>
        <v>0</v>
      </c>
      <c r="P31" s="10">
        <v>0</v>
      </c>
      <c r="Q31" s="10">
        <v>0</v>
      </c>
      <c r="R31" s="8">
        <f>'jan 19'!R31+ht!Q31</f>
        <v>0.09</v>
      </c>
      <c r="S31" s="10">
        <v>0</v>
      </c>
      <c r="T31" s="8">
        <f>'jan 19'!T31+ht!S31</f>
        <v>0.09</v>
      </c>
      <c r="U31" s="8">
        <f>'jan 19'!U31+ht!Q31-ht!S31</f>
        <v>18.149999999999999</v>
      </c>
      <c r="V31" s="8">
        <f t="shared" si="0"/>
        <v>2516.9492999999998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>
        <f>'jan 19'!E32+ht!D32</f>
        <v>771.13800000000003</v>
      </c>
      <c r="F32" s="15">
        <f t="shared" ref="F32:V32" si="7">F31+F30+F29+F28</f>
        <v>0</v>
      </c>
      <c r="G32" s="15">
        <f>'jan 19'!G32+ht!F32</f>
        <v>0</v>
      </c>
      <c r="H32" s="15">
        <f>'jan 19'!H32+ht!D32-ht!F32</f>
        <v>9778.8892999999971</v>
      </c>
      <c r="I32" s="15">
        <f t="shared" si="7"/>
        <v>184.45999999999998</v>
      </c>
      <c r="J32" s="15">
        <f t="shared" si="7"/>
        <v>0</v>
      </c>
      <c r="K32" s="15">
        <f>'jan 19'!K32+ht!J32</f>
        <v>9.1560000000000006</v>
      </c>
      <c r="L32" s="15">
        <f t="shared" si="7"/>
        <v>0</v>
      </c>
      <c r="M32" s="15">
        <f>'jan 19'!M32+ht!L32</f>
        <v>0</v>
      </c>
      <c r="N32" s="15">
        <f>'jan 19'!N32+ht!J32-ht!M32</f>
        <v>243.03400000000002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>
        <f>'jan 19'!R32+ht!Q32</f>
        <v>7.1099999999999994</v>
      </c>
      <c r="S32" s="15">
        <f t="shared" si="7"/>
        <v>0</v>
      </c>
      <c r="T32" s="15">
        <f>'jan 19'!T32+ht!S32</f>
        <v>0</v>
      </c>
      <c r="U32" s="15">
        <f>'jan 19'!U32+ht!Q32-ht!S32</f>
        <v>146.94999999999999</v>
      </c>
      <c r="V32" s="15">
        <f t="shared" si="7"/>
        <v>10168.873299999999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>
        <f>'jan 19'!E33+ht!D33</f>
        <v>83.14</v>
      </c>
      <c r="F33" s="8">
        <v>0</v>
      </c>
      <c r="G33" s="8">
        <f>'jan 19'!G33+ht!F33</f>
        <v>0</v>
      </c>
      <c r="H33" s="8">
        <f>'jan 19'!H33+ht!D33-ht!F33</f>
        <v>4080.3199999999997</v>
      </c>
      <c r="I33" s="8">
        <v>3.8</v>
      </c>
      <c r="J33" s="8">
        <v>0</v>
      </c>
      <c r="K33" s="8">
        <f>'jan 19'!K33+ht!J33</f>
        <v>0</v>
      </c>
      <c r="L33" s="8">
        <v>0</v>
      </c>
      <c r="M33" s="8">
        <f>'jan 19'!M33+ht!L33</f>
        <v>0</v>
      </c>
      <c r="N33" s="8">
        <f>'jan 19'!N33+ht!J33-ht!M33</f>
        <v>7.6</v>
      </c>
      <c r="O33" s="9">
        <f>D33+J33</f>
        <v>0</v>
      </c>
      <c r="P33" s="10">
        <v>0</v>
      </c>
      <c r="Q33" s="10">
        <v>0</v>
      </c>
      <c r="R33" s="8">
        <f>'jan 19'!R33+ht!Q33</f>
        <v>0</v>
      </c>
      <c r="S33" s="10">
        <v>0</v>
      </c>
      <c r="T33" s="8">
        <f>'jan 19'!T33+ht!S33</f>
        <v>0</v>
      </c>
      <c r="U33" s="8">
        <f>'jan 19'!U33+ht!Q33-ht!S33</f>
        <v>0</v>
      </c>
      <c r="V33" s="8">
        <f t="shared" si="0"/>
        <v>4087.9199999999996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>
        <f>'jan 19'!E34+ht!D34</f>
        <v>261.63</v>
      </c>
      <c r="F34" s="8">
        <v>0</v>
      </c>
      <c r="G34" s="8">
        <f>'jan 19'!G34+ht!F34</f>
        <v>0</v>
      </c>
      <c r="H34" s="8">
        <f>'jan 19'!H34+ht!D34-ht!F34</f>
        <v>5238.2099999999982</v>
      </c>
      <c r="I34" s="8">
        <v>2</v>
      </c>
      <c r="J34" s="8">
        <v>0</v>
      </c>
      <c r="K34" s="8">
        <f>'jan 19'!K34+ht!J34</f>
        <v>0</v>
      </c>
      <c r="L34" s="8">
        <v>0</v>
      </c>
      <c r="M34" s="8">
        <f>'jan 19'!M34+ht!L34</f>
        <v>0</v>
      </c>
      <c r="N34" s="8">
        <f>'jan 19'!N34+ht!J34-ht!M34</f>
        <v>4</v>
      </c>
      <c r="O34" s="9">
        <f>D34+J34</f>
        <v>0</v>
      </c>
      <c r="P34" s="10">
        <v>0</v>
      </c>
      <c r="Q34" s="10">
        <v>0</v>
      </c>
      <c r="R34" s="8">
        <f>'jan 19'!R34+ht!Q34</f>
        <v>0</v>
      </c>
      <c r="S34" s="10">
        <v>0</v>
      </c>
      <c r="T34" s="8">
        <f>'jan 19'!T34+ht!S34</f>
        <v>0</v>
      </c>
      <c r="U34" s="8">
        <f>'jan 19'!U34+ht!Q34-ht!S34</f>
        <v>0.03</v>
      </c>
      <c r="V34" s="8">
        <f t="shared" si="0"/>
        <v>5242.239999999998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>
        <f>'jan 19'!E35+ht!D35</f>
        <v>87.72999999999999</v>
      </c>
      <c r="F35" s="8">
        <v>0</v>
      </c>
      <c r="G35" s="8">
        <f>'jan 19'!G35+ht!F35</f>
        <v>0</v>
      </c>
      <c r="H35" s="8">
        <f>'jan 19'!H35+ht!D35-ht!F35</f>
        <v>2598.25</v>
      </c>
      <c r="I35" s="8">
        <v>7.3</v>
      </c>
      <c r="J35" s="8">
        <v>0</v>
      </c>
      <c r="K35" s="8">
        <f>'jan 19'!K35+ht!J35</f>
        <v>0</v>
      </c>
      <c r="L35" s="8">
        <v>0</v>
      </c>
      <c r="M35" s="8">
        <f>'jan 19'!M35+ht!L35</f>
        <v>0</v>
      </c>
      <c r="N35" s="8">
        <f>'jan 19'!N35+ht!J35-ht!M35</f>
        <v>155.65000000000003</v>
      </c>
      <c r="O35" s="9">
        <f>D35+J35</f>
        <v>0</v>
      </c>
      <c r="P35" s="10">
        <v>0</v>
      </c>
      <c r="Q35" s="10">
        <v>0</v>
      </c>
      <c r="R35" s="8">
        <f>'jan 19'!R35+ht!Q35</f>
        <v>0</v>
      </c>
      <c r="S35" s="10">
        <v>0</v>
      </c>
      <c r="T35" s="8">
        <f>'jan 19'!T35+ht!S35</f>
        <v>0</v>
      </c>
      <c r="U35" s="8">
        <f>'jan 19'!U35+ht!Q35-ht!S35</f>
        <v>2.2000000000000002</v>
      </c>
      <c r="V35" s="8">
        <f t="shared" si="0"/>
        <v>2756.1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>
        <f>'jan 19'!E36+ht!D36</f>
        <v>244.45000000000002</v>
      </c>
      <c r="F36" s="8">
        <v>0</v>
      </c>
      <c r="G36" s="8">
        <f>'jan 19'!G36+ht!F36</f>
        <v>0</v>
      </c>
      <c r="H36" s="8">
        <f>'jan 19'!H36+ht!D36-ht!F36</f>
        <v>4415.6100000000006</v>
      </c>
      <c r="I36" s="8">
        <v>3.46</v>
      </c>
      <c r="J36" s="8">
        <v>0</v>
      </c>
      <c r="K36" s="8">
        <f>'jan 19'!K36+ht!J36</f>
        <v>0</v>
      </c>
      <c r="L36" s="8">
        <v>0</v>
      </c>
      <c r="M36" s="8">
        <f>'jan 19'!M36+ht!L36</f>
        <v>0</v>
      </c>
      <c r="N36" s="8">
        <f>'jan 19'!N36+ht!J36-ht!M36</f>
        <v>6.92</v>
      </c>
      <c r="O36" s="9">
        <f>D36+J36</f>
        <v>0</v>
      </c>
      <c r="P36" s="10">
        <v>0</v>
      </c>
      <c r="Q36" s="10">
        <v>0</v>
      </c>
      <c r="R36" s="8">
        <f>'jan 19'!R36+ht!Q36</f>
        <v>0</v>
      </c>
      <c r="S36" s="10">
        <v>0</v>
      </c>
      <c r="T36" s="8">
        <f>'jan 19'!T36+ht!S36</f>
        <v>0</v>
      </c>
      <c r="U36" s="8">
        <f>'jan 19'!U36+ht!Q36-ht!S36</f>
        <v>1.04</v>
      </c>
      <c r="V36" s="8">
        <f t="shared" si="0"/>
        <v>4423.5700000000006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>
        <f>'jan 19'!E37+ht!D37</f>
        <v>669.23</v>
      </c>
      <c r="F37" s="15">
        <f t="shared" ref="F37:V37" si="8">SUM(F33:F36)</f>
        <v>0</v>
      </c>
      <c r="G37" s="15">
        <f>'jan 19'!G37+ht!F37</f>
        <v>0</v>
      </c>
      <c r="H37" s="15">
        <f>'jan 19'!H37+ht!D37-ht!F37</f>
        <v>16324.67</v>
      </c>
      <c r="I37" s="15">
        <f t="shared" si="8"/>
        <v>16.559999999999999</v>
      </c>
      <c r="J37" s="15">
        <f t="shared" si="8"/>
        <v>0</v>
      </c>
      <c r="K37" s="15">
        <f>'jan 19'!K37+ht!J37</f>
        <v>0</v>
      </c>
      <c r="L37" s="15">
        <f t="shared" si="8"/>
        <v>0</v>
      </c>
      <c r="M37" s="15">
        <f>'jan 19'!M37+ht!L37</f>
        <v>0</v>
      </c>
      <c r="N37" s="15">
        <f>'jan 19'!N37+ht!J37-ht!M37</f>
        <v>174.17000000000002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>
        <f>'jan 19'!R37+ht!Q37</f>
        <v>0</v>
      </c>
      <c r="S37" s="15">
        <f t="shared" si="8"/>
        <v>0</v>
      </c>
      <c r="T37" s="15">
        <f>'jan 19'!T37+ht!S37</f>
        <v>0</v>
      </c>
      <c r="U37" s="15">
        <f>'jan 19'!U37+ht!Q37-ht!S37</f>
        <v>3.27</v>
      </c>
      <c r="V37" s="15">
        <f t="shared" si="8"/>
        <v>16509.829999999998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>
        <f>'jan 19'!E38+ht!D38</f>
        <v>1777.8579999999999</v>
      </c>
      <c r="F38" s="15">
        <f t="shared" ref="F38:V38" si="9">F37+F32+F27</f>
        <v>0</v>
      </c>
      <c r="G38" s="15">
        <f>'jan 19'!G38+ht!F38</f>
        <v>0</v>
      </c>
      <c r="H38" s="15">
        <f>'jan 19'!H38+ht!D38-ht!F38</f>
        <v>37716.5213</v>
      </c>
      <c r="I38" s="15">
        <f t="shared" si="9"/>
        <v>290.77</v>
      </c>
      <c r="J38" s="15">
        <f t="shared" si="9"/>
        <v>0</v>
      </c>
      <c r="K38" s="15">
        <f>'jan 19'!K38+ht!J38</f>
        <v>27.116</v>
      </c>
      <c r="L38" s="15">
        <f t="shared" si="9"/>
        <v>0</v>
      </c>
      <c r="M38" s="15">
        <f>'jan 19'!M38+ht!L38</f>
        <v>0</v>
      </c>
      <c r="N38" s="15">
        <f>'jan 19'!N38+ht!J38-ht!M38</f>
        <v>985.16200000000015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>
        <f>'jan 19'!R38+ht!Q38</f>
        <v>7.56</v>
      </c>
      <c r="S38" s="15">
        <f t="shared" si="9"/>
        <v>0</v>
      </c>
      <c r="T38" s="15">
        <f>'jan 19'!T38+ht!S38</f>
        <v>0</v>
      </c>
      <c r="U38" s="15">
        <f>'jan 19'!U38+ht!Q38-ht!S38</f>
        <v>153.04</v>
      </c>
      <c r="V38" s="15">
        <f t="shared" si="9"/>
        <v>38863.7333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>
        <f>'jan 19'!E39+ht!D39</f>
        <v>920.67499999999995</v>
      </c>
      <c r="F39" s="8">
        <v>0</v>
      </c>
      <c r="G39" s="8">
        <f>'jan 19'!G39+ht!F39</f>
        <v>0</v>
      </c>
      <c r="H39" s="8">
        <f>'jan 19'!H39+ht!D39-ht!F39</f>
        <v>9904.8109999999979</v>
      </c>
      <c r="I39" s="8">
        <v>0</v>
      </c>
      <c r="J39" s="8">
        <v>0</v>
      </c>
      <c r="K39" s="8">
        <f>'jan 19'!K39+ht!J39</f>
        <v>0</v>
      </c>
      <c r="L39" s="8">
        <v>0</v>
      </c>
      <c r="M39" s="8">
        <f>'jan 19'!M39+ht!L39</f>
        <v>0</v>
      </c>
      <c r="N39" s="8">
        <f>'jan 19'!N39+ht!J39-ht!M39</f>
        <v>0</v>
      </c>
      <c r="O39" s="9">
        <f>D39+J39</f>
        <v>0</v>
      </c>
      <c r="P39" s="10">
        <v>0</v>
      </c>
      <c r="Q39" s="8">
        <v>0</v>
      </c>
      <c r="R39" s="8">
        <f>'jan 19'!R39+ht!Q39</f>
        <v>0</v>
      </c>
      <c r="S39" s="10">
        <v>0</v>
      </c>
      <c r="T39" s="8">
        <f>'jan 19'!T39+ht!S39</f>
        <v>0</v>
      </c>
      <c r="U39" s="8">
        <f>'jan 19'!U39+ht!Q39-ht!S39</f>
        <v>0</v>
      </c>
      <c r="V39" s="8">
        <f t="shared" si="0"/>
        <v>9904.8109999999979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>
        <f>'jan 19'!E40+ht!D40</f>
        <v>320.71999999999997</v>
      </c>
      <c r="F40" s="8">
        <v>0</v>
      </c>
      <c r="G40" s="8">
        <f>'jan 19'!G40+ht!F40</f>
        <v>0</v>
      </c>
      <c r="H40" s="8">
        <f>'jan 19'!H40+ht!D40-ht!F40</f>
        <v>6789.1039999999957</v>
      </c>
      <c r="I40" s="8">
        <v>0</v>
      </c>
      <c r="J40" s="8">
        <v>0</v>
      </c>
      <c r="K40" s="8">
        <f>'jan 19'!K40+ht!J40</f>
        <v>0</v>
      </c>
      <c r="L40" s="8">
        <v>0</v>
      </c>
      <c r="M40" s="8">
        <f>'jan 19'!M40+ht!L40</f>
        <v>0</v>
      </c>
      <c r="N40" s="8">
        <f>'jan 19'!N40+ht!J40-ht!M40</f>
        <v>0</v>
      </c>
      <c r="O40" s="9">
        <f>D40+J40</f>
        <v>0</v>
      </c>
      <c r="P40" s="10">
        <v>0</v>
      </c>
      <c r="Q40" s="8">
        <v>0</v>
      </c>
      <c r="R40" s="8">
        <f>'jan 19'!R40+ht!Q40</f>
        <v>0</v>
      </c>
      <c r="S40" s="10">
        <v>0</v>
      </c>
      <c r="T40" s="8">
        <f>'jan 19'!T40+ht!S40</f>
        <v>0</v>
      </c>
      <c r="U40" s="8">
        <f>'jan 19'!U40+ht!Q40-ht!S40</f>
        <v>0</v>
      </c>
      <c r="V40" s="8">
        <f t="shared" si="0"/>
        <v>6789.1039999999957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>
        <f>'jan 19'!E41+ht!D41</f>
        <v>874.6099999999999</v>
      </c>
      <c r="F41" s="8">
        <v>0</v>
      </c>
      <c r="G41" s="8">
        <f>'jan 19'!G41+ht!F41</f>
        <v>0</v>
      </c>
      <c r="H41" s="8">
        <f>'jan 19'!H41+ht!D41-ht!F41</f>
        <v>12300.236999999997</v>
      </c>
      <c r="I41" s="8">
        <v>0</v>
      </c>
      <c r="J41" s="8">
        <v>0</v>
      </c>
      <c r="K41" s="8">
        <f>'jan 19'!K41+ht!J41</f>
        <v>0</v>
      </c>
      <c r="L41" s="8">
        <v>0</v>
      </c>
      <c r="M41" s="8">
        <f>'jan 19'!M41+ht!L41</f>
        <v>0</v>
      </c>
      <c r="N41" s="8">
        <f>'jan 19'!N41+ht!J41-ht!M41</f>
        <v>0</v>
      </c>
      <c r="O41" s="9">
        <f>D41+J41</f>
        <v>0</v>
      </c>
      <c r="P41" s="10">
        <v>0</v>
      </c>
      <c r="Q41" s="8">
        <v>0</v>
      </c>
      <c r="R41" s="8">
        <f>'jan 19'!R41+ht!Q41</f>
        <v>0</v>
      </c>
      <c r="S41" s="10">
        <v>0</v>
      </c>
      <c r="T41" s="8">
        <f>'jan 19'!T41+ht!S41</f>
        <v>0</v>
      </c>
      <c r="U41" s="8">
        <f>'jan 19'!U41+ht!Q41-ht!S41</f>
        <v>0</v>
      </c>
      <c r="V41" s="8">
        <f t="shared" si="0"/>
        <v>12300.236999999997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0</v>
      </c>
      <c r="E42" s="8">
        <f>'jan 19'!E42+ht!D42</f>
        <v>606.20000000000005</v>
      </c>
      <c r="F42" s="8">
        <v>0</v>
      </c>
      <c r="G42" s="8">
        <f>'jan 19'!G42+ht!F42</f>
        <v>0</v>
      </c>
      <c r="H42" s="8">
        <f>'jan 19'!H42+ht!D42-ht!F42</f>
        <v>606.20000000000005</v>
      </c>
      <c r="I42" s="8"/>
      <c r="J42" s="8">
        <v>0</v>
      </c>
      <c r="K42" s="8">
        <f>'jan 19'!K42+ht!J42</f>
        <v>0</v>
      </c>
      <c r="L42" s="8">
        <v>0</v>
      </c>
      <c r="M42" s="8">
        <f>'jan 19'!M42+ht!L42</f>
        <v>0</v>
      </c>
      <c r="N42" s="8">
        <f>'jan 19'!N42+ht!J42-ht!M42</f>
        <v>0</v>
      </c>
      <c r="O42" s="9"/>
      <c r="P42" s="10"/>
      <c r="Q42" s="8">
        <v>0</v>
      </c>
      <c r="R42" s="8">
        <f>'jan 19'!R42+ht!Q42</f>
        <v>0</v>
      </c>
      <c r="S42" s="10">
        <v>0</v>
      </c>
      <c r="T42" s="8">
        <f>'jan 19'!T42+ht!S42</f>
        <v>0</v>
      </c>
      <c r="U42" s="8">
        <f>'jan 19'!U42+ht!Q42-ht!S42</f>
        <v>0</v>
      </c>
      <c r="V42" s="8">
        <f t="shared" si="0"/>
        <v>606.20000000000005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>
        <f>'jan 19'!E43+ht!D43</f>
        <v>2722.2050000000004</v>
      </c>
      <c r="F43" s="15">
        <f t="shared" ref="F43:V43" si="10">SUM(F39:F42)</f>
        <v>0</v>
      </c>
      <c r="G43" s="15">
        <f>'jan 19'!G43+ht!F43</f>
        <v>0</v>
      </c>
      <c r="H43" s="15">
        <f>'jan 19'!H43+ht!D43-ht!F43</f>
        <v>29600.351999999992</v>
      </c>
      <c r="I43" s="15">
        <f t="shared" si="10"/>
        <v>0</v>
      </c>
      <c r="J43" s="15">
        <f t="shared" si="10"/>
        <v>0</v>
      </c>
      <c r="K43" s="15">
        <f>'jan 19'!K43+ht!J43</f>
        <v>0</v>
      </c>
      <c r="L43" s="15">
        <f t="shared" si="10"/>
        <v>0</v>
      </c>
      <c r="M43" s="15">
        <f>'jan 19'!M43+ht!L43</f>
        <v>0</v>
      </c>
      <c r="N43" s="15">
        <f>'jan 19'!N43+ht!J43-ht!M43</f>
        <v>0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>
        <f>'jan 19'!R43+ht!Q43</f>
        <v>0</v>
      </c>
      <c r="S43" s="15">
        <f t="shared" si="10"/>
        <v>0</v>
      </c>
      <c r="T43" s="15">
        <f>'jan 19'!T43+ht!S43</f>
        <v>0</v>
      </c>
      <c r="U43" s="15">
        <f>'jan 19'!U43+ht!Q43-ht!S43</f>
        <v>0</v>
      </c>
      <c r="V43" s="15">
        <f t="shared" si="10"/>
        <v>29600.351999999992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>
        <f>'jan 19'!E44+ht!D44</f>
        <v>493.81</v>
      </c>
      <c r="F44" s="8">
        <v>0</v>
      </c>
      <c r="G44" s="8">
        <f>'jan 19'!G44+ht!F44</f>
        <v>0</v>
      </c>
      <c r="H44" s="8">
        <f>'jan 19'!H44+ht!D44-ht!F44</f>
        <v>7400.9800000000023</v>
      </c>
      <c r="I44" s="8">
        <v>0.68</v>
      </c>
      <c r="J44" s="8">
        <v>0</v>
      </c>
      <c r="K44" s="8">
        <f>'jan 19'!K44+ht!J44</f>
        <v>0</v>
      </c>
      <c r="L44" s="8">
        <v>0</v>
      </c>
      <c r="M44" s="8">
        <f>'jan 19'!M44+ht!L44</f>
        <v>0</v>
      </c>
      <c r="N44" s="8">
        <f>'jan 19'!N44+ht!J44-ht!M44</f>
        <v>0.70000000000000007</v>
      </c>
      <c r="O44" s="9">
        <f>D44+J44</f>
        <v>0</v>
      </c>
      <c r="P44" s="10">
        <v>14.43</v>
      </c>
      <c r="Q44" s="10">
        <v>0</v>
      </c>
      <c r="R44" s="8">
        <f>'jan 19'!R44+ht!Q44</f>
        <v>0</v>
      </c>
      <c r="S44" s="10">
        <v>0</v>
      </c>
      <c r="T44" s="8">
        <f>'jan 19'!T44+ht!S44</f>
        <v>0</v>
      </c>
      <c r="U44" s="8">
        <f>'jan 19'!U44+ht!Q44-ht!S44</f>
        <v>14.43</v>
      </c>
      <c r="V44" s="8">
        <f t="shared" si="0"/>
        <v>7416.1100000000024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>
        <f>'jan 19'!E45+ht!D45</f>
        <v>285.79000000000002</v>
      </c>
      <c r="F45" s="8">
        <v>0</v>
      </c>
      <c r="G45" s="8">
        <f>'jan 19'!G45+ht!F45</f>
        <v>0</v>
      </c>
      <c r="H45" s="8">
        <f>'jan 19'!H45+ht!D45-ht!F45</f>
        <v>6568.5100000000011</v>
      </c>
      <c r="I45" s="8">
        <v>0.96</v>
      </c>
      <c r="J45" s="8">
        <v>0</v>
      </c>
      <c r="K45" s="8">
        <f>'jan 19'!K45+ht!J45</f>
        <v>0</v>
      </c>
      <c r="L45" s="8">
        <v>0</v>
      </c>
      <c r="M45" s="8">
        <f>'jan 19'!M45+ht!L45</f>
        <v>0</v>
      </c>
      <c r="N45" s="8">
        <f>'jan 19'!N45+ht!J45-ht!M45</f>
        <v>0.96</v>
      </c>
      <c r="O45" s="9">
        <f>D45+J45</f>
        <v>0</v>
      </c>
      <c r="P45" s="10">
        <v>0</v>
      </c>
      <c r="Q45" s="10">
        <v>0</v>
      </c>
      <c r="R45" s="8">
        <f>'jan 19'!R45+ht!Q45</f>
        <v>0</v>
      </c>
      <c r="S45" s="10">
        <v>0</v>
      </c>
      <c r="T45" s="8">
        <f>'jan 19'!T45+ht!S45</f>
        <v>0</v>
      </c>
      <c r="U45" s="8">
        <f>'jan 19'!U45+ht!Q45-ht!S45</f>
        <v>0</v>
      </c>
      <c r="V45" s="8">
        <f t="shared" si="0"/>
        <v>6569.4700000000012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>
        <f>'jan 19'!E46+ht!D46</f>
        <v>201</v>
      </c>
      <c r="F46" s="8">
        <v>0</v>
      </c>
      <c r="G46" s="8">
        <f>'jan 19'!G46+ht!F46</f>
        <v>0</v>
      </c>
      <c r="H46" s="8">
        <f>'jan 19'!H46+ht!D46-ht!F46</f>
        <v>7390.3600000000006</v>
      </c>
      <c r="I46" s="8">
        <v>6.89</v>
      </c>
      <c r="J46" s="8">
        <v>0</v>
      </c>
      <c r="K46" s="8">
        <f>'jan 19'!K46+ht!J46</f>
        <v>0</v>
      </c>
      <c r="L46" s="8">
        <v>0</v>
      </c>
      <c r="M46" s="8">
        <f>'jan 19'!M46+ht!L46</f>
        <v>0</v>
      </c>
      <c r="N46" s="8">
        <f>'jan 19'!N46+ht!J46-ht!M46</f>
        <v>6.89</v>
      </c>
      <c r="O46" s="9">
        <f>D46+J46</f>
        <v>0</v>
      </c>
      <c r="P46" s="10">
        <v>0.03</v>
      </c>
      <c r="Q46" s="10">
        <v>0</v>
      </c>
      <c r="R46" s="8">
        <f>'jan 19'!R46+ht!Q46</f>
        <v>0</v>
      </c>
      <c r="S46" s="10">
        <v>0</v>
      </c>
      <c r="T46" s="8">
        <f>'jan 19'!T46+ht!S46</f>
        <v>0</v>
      </c>
      <c r="U46" s="8">
        <f>'jan 19'!U46+ht!Q46-ht!S46</f>
        <v>0.03</v>
      </c>
      <c r="V46" s="8">
        <f t="shared" si="0"/>
        <v>7397.2800000000007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>
        <f>'jan 19'!E47+ht!D47</f>
        <v>273.53000000000003</v>
      </c>
      <c r="F47" s="8">
        <v>0</v>
      </c>
      <c r="G47" s="8">
        <f>'jan 19'!G47+ht!F47</f>
        <v>0</v>
      </c>
      <c r="H47" s="8">
        <f>'jan 19'!H47+ht!D47-ht!F47</f>
        <v>6060.8</v>
      </c>
      <c r="I47" s="8">
        <v>0.505</v>
      </c>
      <c r="J47" s="8">
        <v>0</v>
      </c>
      <c r="K47" s="8">
        <f>'jan 19'!K47+ht!J47</f>
        <v>0</v>
      </c>
      <c r="L47" s="8">
        <v>0</v>
      </c>
      <c r="M47" s="8">
        <f>'jan 19'!M47+ht!L47</f>
        <v>0</v>
      </c>
      <c r="N47" s="8">
        <f>'jan 19'!N47+ht!J47-ht!M47</f>
        <v>0.505</v>
      </c>
      <c r="O47" s="9">
        <f>D47+J47</f>
        <v>0</v>
      </c>
      <c r="P47" s="10">
        <v>14.43</v>
      </c>
      <c r="Q47" s="10">
        <v>0</v>
      </c>
      <c r="R47" s="8">
        <f>'jan 19'!R47+ht!Q47</f>
        <v>0</v>
      </c>
      <c r="S47" s="10">
        <v>0</v>
      </c>
      <c r="T47" s="8">
        <f>'jan 19'!T47+ht!S47</f>
        <v>0</v>
      </c>
      <c r="U47" s="8">
        <f>'jan 19'!U47+ht!Q47-ht!S47</f>
        <v>0</v>
      </c>
      <c r="V47" s="8">
        <f t="shared" si="0"/>
        <v>6061.3050000000003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>
        <f>'jan 19'!E48+ht!D48</f>
        <v>1254.1299999999999</v>
      </c>
      <c r="F48" s="15">
        <f t="shared" ref="F48:V48" si="11">SUM(F44:F47)</f>
        <v>0</v>
      </c>
      <c r="G48" s="15">
        <f>'jan 19'!G48+ht!F48</f>
        <v>0</v>
      </c>
      <c r="H48" s="15">
        <f>'jan 19'!H48+ht!D48-ht!F48</f>
        <v>27420.650000000005</v>
      </c>
      <c r="I48" s="15">
        <f t="shared" si="11"/>
        <v>9.0350000000000001</v>
      </c>
      <c r="J48" s="15">
        <f t="shared" si="11"/>
        <v>0</v>
      </c>
      <c r="K48" s="15">
        <f>'jan 19'!K48+ht!J48</f>
        <v>0</v>
      </c>
      <c r="L48" s="15">
        <f t="shared" si="11"/>
        <v>0</v>
      </c>
      <c r="M48" s="15">
        <f>'jan 19'!M48+ht!L48</f>
        <v>0</v>
      </c>
      <c r="N48" s="15">
        <f>'jan 19'!N48+ht!J48-ht!M48</f>
        <v>9.0550000000000015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>
        <f>'jan 19'!R48+ht!Q48</f>
        <v>0</v>
      </c>
      <c r="S48" s="15">
        <f t="shared" si="11"/>
        <v>0</v>
      </c>
      <c r="T48" s="15">
        <f>'jan 19'!T48+ht!S48</f>
        <v>0</v>
      </c>
      <c r="U48" s="15">
        <f>'jan 19'!U48+ht!Q48-ht!S48</f>
        <v>14.459999999999999</v>
      </c>
      <c r="V48" s="15">
        <f t="shared" si="11"/>
        <v>27444.165000000005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>
        <f>'jan 19'!E49+ht!D49</f>
        <v>3976.335</v>
      </c>
      <c r="F49" s="15">
        <f t="shared" ref="F49:V49" si="12">F43+F48</f>
        <v>0</v>
      </c>
      <c r="G49" s="15">
        <f>'jan 19'!G49+ht!F49</f>
        <v>0</v>
      </c>
      <c r="H49" s="15">
        <f>'jan 19'!H49+ht!D49-ht!F49</f>
        <v>57021.001999999993</v>
      </c>
      <c r="I49" s="15">
        <f t="shared" si="12"/>
        <v>9.0350000000000001</v>
      </c>
      <c r="J49" s="15">
        <f t="shared" si="12"/>
        <v>0</v>
      </c>
      <c r="K49" s="15">
        <f>'jan 19'!K49+ht!J49</f>
        <v>0</v>
      </c>
      <c r="L49" s="15">
        <f t="shared" si="12"/>
        <v>0</v>
      </c>
      <c r="M49" s="15">
        <f>'jan 19'!M49+ht!L49</f>
        <v>0</v>
      </c>
      <c r="N49" s="15">
        <f>'jan 19'!N49+ht!J49-ht!M49</f>
        <v>9.0550000000000015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>
        <f>'jan 19'!R49+ht!Q49</f>
        <v>0</v>
      </c>
      <c r="S49" s="15">
        <f t="shared" si="12"/>
        <v>0</v>
      </c>
      <c r="T49" s="15">
        <f>'jan 19'!T49+ht!S49</f>
        <v>0</v>
      </c>
      <c r="U49" s="15">
        <f>'jan 19'!U49+ht!Q49-ht!S49</f>
        <v>14.459999999999999</v>
      </c>
      <c r="V49" s="15">
        <f t="shared" si="12"/>
        <v>57044.516999999993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>
        <f>'jan 19'!E50+ht!D50</f>
        <v>5784.4669999999996</v>
      </c>
      <c r="F50" s="15">
        <f t="shared" ref="F50:V50" si="13">F49+F38+F24</f>
        <v>0</v>
      </c>
      <c r="G50" s="15">
        <f>'jan 19'!G50+ht!F50</f>
        <v>0</v>
      </c>
      <c r="H50" s="15">
        <f>'jan 19'!H50+ht!D50-ht!F50</f>
        <v>100576.94529999999</v>
      </c>
      <c r="I50" s="15">
        <f t="shared" si="13"/>
        <v>3747.752</v>
      </c>
      <c r="J50" s="15">
        <f t="shared" si="13"/>
        <v>0</v>
      </c>
      <c r="K50" s="15">
        <f>'jan 19'!K50+ht!J50</f>
        <v>209.00700000000001</v>
      </c>
      <c r="L50" s="15">
        <f t="shared" si="13"/>
        <v>0</v>
      </c>
      <c r="M50" s="15">
        <f>'jan 19'!M50+ht!L50</f>
        <v>0</v>
      </c>
      <c r="N50" s="15">
        <f>'jan 19'!N50+ht!J50-ht!M50</f>
        <v>5537.2709999999988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>
        <f>'jan 19'!R50+ht!Q50</f>
        <v>1.29</v>
      </c>
      <c r="S50" s="15">
        <f t="shared" si="13"/>
        <v>0</v>
      </c>
      <c r="T50" s="15">
        <f>'jan 19'!T50+ht!S50</f>
        <v>0</v>
      </c>
      <c r="U50" s="15">
        <f>'jan 19'!U50+ht!Q50-ht!S50</f>
        <v>794.83699999999988</v>
      </c>
      <c r="V50" s="15">
        <f t="shared" si="13"/>
        <v>106920.53329999998</v>
      </c>
      <c r="W50" s="17"/>
    </row>
    <row r="51" spans="1:23" s="27" customFormat="1" ht="24" hidden="1" customHeight="1" x14ac:dyDescent="0.25">
      <c r="C51" s="28"/>
      <c r="D51" s="167"/>
      <c r="E51" s="8" t="e">
        <f>'dec 18'!E51+ht!D51</f>
        <v>#REF!</v>
      </c>
      <c r="F51" s="167"/>
      <c r="G51" s="8">
        <f>'jan 19'!G51+ht!F51</f>
        <v>0</v>
      </c>
      <c r="H51" s="8" t="e">
        <f>'[2]nov 18'!H51+'dec 18'!D51-'dec 18'!F51</f>
        <v>#REF!</v>
      </c>
      <c r="I51" s="167"/>
      <c r="J51" s="167"/>
      <c r="K51" s="8" t="e">
        <f>'[2]nov 18'!K51+'dec 18'!J51</f>
        <v>#REF!</v>
      </c>
      <c r="L51" s="167"/>
      <c r="M51" s="8">
        <f>'dec 18'!M51+ht!L51</f>
        <v>0</v>
      </c>
      <c r="N51" s="8">
        <f>'[2]july 18'!N51+'[2]aug 18'!J51-'[2]aug 18'!L51</f>
        <v>4962.2130000000006</v>
      </c>
      <c r="O51" s="167"/>
      <c r="P51" s="167"/>
      <c r="Q51" s="167"/>
      <c r="R51" s="8">
        <f>'dec 18'!R72+ht!Q51</f>
        <v>0</v>
      </c>
      <c r="S51" s="167"/>
      <c r="T51" s="8">
        <f>'dec 18'!T72+ht!S51</f>
        <v>0</v>
      </c>
      <c r="U51" s="8" t="e">
        <f>'dec 18'!U51+ht!Q51-ht!S51</f>
        <v>#REF!</v>
      </c>
      <c r="V51" s="8" t="e">
        <f t="shared" si="0"/>
        <v>#REF!</v>
      </c>
    </row>
    <row r="52" spans="1:23" s="31" customFormat="1" ht="24" hidden="1" customHeight="1" x14ac:dyDescent="0.25">
      <c r="C52" s="32"/>
      <c r="D52" s="33"/>
      <c r="E52" s="8" t="e">
        <f>'dec 18'!E52+ht!D52</f>
        <v>#REF!</v>
      </c>
      <c r="F52" s="33"/>
      <c r="G52" s="8">
        <f>'jan 19'!G52+ht!F52</f>
        <v>0</v>
      </c>
      <c r="H52" s="8" t="e">
        <f>'[2]nov 18'!H52+'dec 18'!D52-'dec 18'!F52</f>
        <v>#REF!</v>
      </c>
      <c r="I52" s="33"/>
      <c r="J52" s="33"/>
      <c r="K52" s="8" t="e">
        <f>'[2]nov 18'!K52+'dec 18'!J52</f>
        <v>#REF!</v>
      </c>
      <c r="L52" s="33"/>
      <c r="M52" s="8">
        <f>'dec 18'!M52+ht!L52</f>
        <v>0</v>
      </c>
      <c r="N52" s="8">
        <f>'[2]july 18'!N52+'[2]aug 18'!J52-'[2]aug 18'!L52</f>
        <v>0</v>
      </c>
      <c r="O52" s="33"/>
      <c r="P52" s="33"/>
      <c r="Q52" s="33"/>
      <c r="R52" s="8">
        <f>'dec 18'!R73+ht!Q52</f>
        <v>0</v>
      </c>
      <c r="S52" s="33"/>
      <c r="T52" s="8">
        <f>'dec 18'!T73+ht!S52</f>
        <v>0</v>
      </c>
      <c r="U52" s="8" t="e">
        <f>'dec 18'!U52+ht!Q52-ht!S52</f>
        <v>#REF!</v>
      </c>
      <c r="V52" s="8" t="e">
        <f t="shared" si="0"/>
        <v>#REF!</v>
      </c>
    </row>
    <row r="53" spans="1:23" s="31" customFormat="1" ht="24" customHeight="1" x14ac:dyDescent="0.25">
      <c r="C53" s="32"/>
      <c r="D53" s="33"/>
      <c r="E53" s="63">
        <f>'[2]APRIL 18'!E48+'[2]may 18'!D49</f>
        <v>1157.347</v>
      </c>
      <c r="F53" s="33"/>
      <c r="G53" s="63"/>
      <c r="H53" s="63">
        <f>'[2]Mar 18'!H47+'[2]APRIL 18'!E48</f>
        <v>95318.428299999985</v>
      </c>
      <c r="I53" s="33"/>
      <c r="J53" s="33"/>
      <c r="K53" s="63">
        <f>'[2]APRIL 18'!K48+'[2]may 18'!J49</f>
        <v>30.321999999999999</v>
      </c>
      <c r="L53" s="33"/>
      <c r="M53" s="63"/>
      <c r="N53" s="63"/>
      <c r="O53" s="33"/>
      <c r="P53" s="33"/>
      <c r="Q53" s="33"/>
      <c r="R53" s="63">
        <f>'[2]APRIL 18'!R48+'[2]may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167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167"/>
      <c r="D55" s="196" t="s">
        <v>55</v>
      </c>
      <c r="E55" s="196"/>
      <c r="F55" s="196"/>
      <c r="G55" s="196"/>
      <c r="H55" s="37"/>
      <c r="I55" s="28"/>
      <c r="J55" s="167">
        <f>E50+K50+R50-G50-M50-T50</f>
        <v>5994.7639999999992</v>
      </c>
      <c r="K55" s="38"/>
      <c r="L55" s="28"/>
      <c r="M55" s="38"/>
      <c r="N55" s="28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167">
        <f>H50+N50+U50</f>
        <v>106909.05329999999</v>
      </c>
      <c r="K56" s="41"/>
      <c r="L56" s="41"/>
      <c r="M56" s="41"/>
      <c r="N56" s="41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41"/>
      <c r="L57" s="41"/>
      <c r="M57" s="41"/>
      <c r="N57" s="41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'[2]sep 18'!J56+'[2]oct 18'!J54</f>
        <v>104765.6583</v>
      </c>
      <c r="K58" s="197"/>
      <c r="L58" s="197"/>
      <c r="M58" s="49"/>
      <c r="N58" s="150">
        <f>'[2]nov 18'!J56+'dec 18'!J54</f>
        <v>106322.59829999998</v>
      </c>
      <c r="O58" s="47"/>
      <c r="P58" s="47"/>
      <c r="Q58" s="169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168"/>
      <c r="L59" s="51"/>
      <c r="M59" s="47"/>
      <c r="N59" s="47"/>
      <c r="O59" s="47"/>
      <c r="P59" s="47"/>
      <c r="Q59" s="169"/>
      <c r="R59" s="201" t="s">
        <v>59</v>
      </c>
      <c r="S59" s="201"/>
      <c r="T59" s="201"/>
      <c r="U59" s="201"/>
      <c r="V59" s="201"/>
    </row>
    <row r="60" spans="1:23" ht="25.5" customHeight="1" x14ac:dyDescent="0.3">
      <c r="F60" s="4"/>
      <c r="G60" s="46">
        <f>'[1]oct 2017'!J53+'[1]nov 17'!J51</f>
        <v>98581.184299999994</v>
      </c>
      <c r="J60" s="51"/>
      <c r="K60" s="168"/>
      <c r="L60" s="51"/>
      <c r="N60" s="53">
        <f>'[1]sep 17'!J53+'[1]oct 2017'!J51</f>
        <v>97903.751300000004</v>
      </c>
    </row>
    <row r="61" spans="1:23" ht="24" customHeight="1" x14ac:dyDescent="0.3">
      <c r="J61" s="200" t="s">
        <v>61</v>
      </c>
      <c r="K61" s="200"/>
      <c r="L61" s="200"/>
    </row>
    <row r="62" spans="1:23" ht="19.5" x14ac:dyDescent="0.3">
      <c r="G62" s="41"/>
      <c r="J62" s="200" t="s">
        <v>62</v>
      </c>
      <c r="K62" s="200"/>
      <c r="L62" s="200"/>
    </row>
    <row r="66" spans="8:22" x14ac:dyDescent="0.3">
      <c r="H66" s="54"/>
      <c r="I66" s="55"/>
      <c r="J66" s="54"/>
    </row>
    <row r="67" spans="8:22" x14ac:dyDescent="0.3">
      <c r="H67" s="54"/>
      <c r="I67" s="55"/>
      <c r="J67" s="54"/>
    </row>
    <row r="68" spans="8:22" x14ac:dyDescent="0.3">
      <c r="H68" s="46">
        <f>'[1]nov 17'!J53+'[1]dec 17'!J51</f>
        <v>98988.2883</v>
      </c>
      <c r="I68" s="55"/>
      <c r="J68" s="54"/>
    </row>
    <row r="69" spans="8:22" x14ac:dyDescent="0.3">
      <c r="H69" s="54"/>
      <c r="I69" s="55"/>
      <c r="J69" s="54"/>
    </row>
    <row r="70" spans="8:22" x14ac:dyDescent="0.3">
      <c r="H70" s="54"/>
      <c r="I70" s="55"/>
      <c r="J70" s="54"/>
    </row>
    <row r="71" spans="8:22" x14ac:dyDescent="0.3">
      <c r="I71" s="52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52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G1" zoomScaleNormal="100" workbookViewId="0">
      <pane ySplit="6" topLeftCell="A7" activePane="bottomLeft" state="frozen"/>
      <selection pane="bottomLeft" activeCell="V40" sqref="V40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63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62"/>
      <c r="P4" s="193" t="s">
        <v>5</v>
      </c>
      <c r="Q4" s="194"/>
      <c r="R4" s="194"/>
      <c r="S4" s="194"/>
      <c r="T4" s="194"/>
      <c r="U4" s="194"/>
      <c r="V4" s="61"/>
    </row>
    <row r="5" spans="1:23" s="4" customFormat="1" ht="24.7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60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62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21.75" customHeight="1" x14ac:dyDescent="0.25">
      <c r="A6" s="192"/>
      <c r="B6" s="192"/>
      <c r="C6" s="195"/>
      <c r="D6" s="60" t="s">
        <v>11</v>
      </c>
      <c r="E6" s="60" t="s">
        <v>12</v>
      </c>
      <c r="F6" s="60" t="s">
        <v>11</v>
      </c>
      <c r="G6" s="60" t="s">
        <v>12</v>
      </c>
      <c r="H6" s="60"/>
      <c r="I6" s="195"/>
      <c r="J6" s="60" t="s">
        <v>11</v>
      </c>
      <c r="K6" s="60" t="s">
        <v>12</v>
      </c>
      <c r="L6" s="60" t="s">
        <v>11</v>
      </c>
      <c r="M6" s="60" t="s">
        <v>12</v>
      </c>
      <c r="N6" s="191"/>
      <c r="O6" s="62"/>
      <c r="P6" s="195"/>
      <c r="Q6" s="60" t="s">
        <v>11</v>
      </c>
      <c r="R6" s="60" t="s">
        <v>12</v>
      </c>
      <c r="S6" s="60" t="s">
        <v>11</v>
      </c>
      <c r="T6" s="60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D7</f>
        <v>0</v>
      </c>
      <c r="F7" s="8">
        <v>0</v>
      </c>
      <c r="G7" s="8">
        <f>F7</f>
        <v>0</v>
      </c>
      <c r="H7" s="8">
        <f>'Mar 18'!H7+'APRIL 18'!D7+'APRIL 18'!F7</f>
        <v>458.15999999999991</v>
      </c>
      <c r="I7" s="8">
        <v>374.98699999999997</v>
      </c>
      <c r="J7" s="8">
        <v>1.37</v>
      </c>
      <c r="K7" s="8">
        <f>J7</f>
        <v>1.37</v>
      </c>
      <c r="L7" s="8">
        <v>0</v>
      </c>
      <c r="M7" s="8">
        <f>L7</f>
        <v>0</v>
      </c>
      <c r="N7" s="8">
        <f>'Mar 18'!N7+'APRIL 18'!J7-'APRIL 18'!L7</f>
        <v>510.35499999999996</v>
      </c>
      <c r="O7" s="9">
        <f>D7+J7</f>
        <v>1.37</v>
      </c>
      <c r="P7" s="10">
        <v>1.2</v>
      </c>
      <c r="Q7" s="10">
        <v>0.24</v>
      </c>
      <c r="R7" s="8">
        <f>Q7</f>
        <v>0.24</v>
      </c>
      <c r="S7" s="10">
        <v>0</v>
      </c>
      <c r="T7" s="8">
        <f>S7</f>
        <v>0</v>
      </c>
      <c r="U7" s="8">
        <f>'Mar 18'!U7-'APRIL 18'!Q7-'APRIL 18'!S7</f>
        <v>68.850000000000023</v>
      </c>
      <c r="V7" s="8">
        <f>H7+N7+U7</f>
        <v>1037.3649999999998</v>
      </c>
    </row>
    <row r="8" spans="1:23" s="11" customFormat="1" ht="21.75" customHeight="1" x14ac:dyDescent="0.3">
      <c r="A8" s="5">
        <v>2</v>
      </c>
      <c r="B8" s="6" t="s">
        <v>14</v>
      </c>
      <c r="C8" s="7">
        <v>106.67333333333335</v>
      </c>
      <c r="D8" s="8">
        <v>0.05</v>
      </c>
      <c r="E8" s="8">
        <f t="shared" ref="E8:E48" si="0">D8</f>
        <v>0.05</v>
      </c>
      <c r="F8" s="8">
        <v>0</v>
      </c>
      <c r="G8" s="8">
        <f t="shared" ref="G8:G48" si="1">F8</f>
        <v>0</v>
      </c>
      <c r="H8" s="8">
        <f>'Mar 18'!H8+'APRIL 18'!D8+'APRIL 18'!F8</f>
        <v>309.7600000000001</v>
      </c>
      <c r="I8" s="8">
        <v>377.63600000000002</v>
      </c>
      <c r="J8" s="8">
        <v>3.93</v>
      </c>
      <c r="K8" s="8">
        <f t="shared" ref="K8:K48" si="2">J8</f>
        <v>3.93</v>
      </c>
      <c r="L8" s="8">
        <v>0</v>
      </c>
      <c r="M8" s="8">
        <f t="shared" ref="M8:M48" si="3">L8</f>
        <v>0</v>
      </c>
      <c r="N8" s="8">
        <f>'Mar 18'!N8+'APRIL 18'!J8-'APRIL 18'!L8</f>
        <v>402.13000000000017</v>
      </c>
      <c r="O8" s="9">
        <f>D8+J8</f>
        <v>3.98</v>
      </c>
      <c r="P8" s="10">
        <v>10.44</v>
      </c>
      <c r="Q8" s="10">
        <v>0.26</v>
      </c>
      <c r="R8" s="8">
        <f t="shared" ref="R8:R45" si="4">Q8</f>
        <v>0.26</v>
      </c>
      <c r="S8" s="10">
        <v>0</v>
      </c>
      <c r="T8" s="8">
        <f t="shared" ref="T8:T45" si="5">S8</f>
        <v>0</v>
      </c>
      <c r="U8" s="8">
        <f>'Mar 18'!U8-'APRIL 18'!Q8-'APRIL 18'!S8</f>
        <v>43.14</v>
      </c>
      <c r="V8" s="8">
        <f t="shared" ref="V8:V39" si="6">H8+N8+U8</f>
        <v>755.03000000000031</v>
      </c>
    </row>
    <row r="9" spans="1:23" s="11" customFormat="1" ht="17.25" customHeight="1" x14ac:dyDescent="0.3">
      <c r="A9" s="5">
        <v>3</v>
      </c>
      <c r="B9" s="6" t="s">
        <v>15</v>
      </c>
      <c r="C9" s="7">
        <v>2.0666666666666669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f>'Mar 18'!H9+'APRIL 18'!D9+'APRIL 18'!F9</f>
        <v>7.0200000000000005</v>
      </c>
      <c r="I9" s="8">
        <v>281.17800000000005</v>
      </c>
      <c r="J9" s="8">
        <v>1.33</v>
      </c>
      <c r="K9" s="8">
        <f t="shared" si="2"/>
        <v>1.33</v>
      </c>
      <c r="L9" s="8">
        <v>0</v>
      </c>
      <c r="M9" s="8">
        <f t="shared" si="3"/>
        <v>0</v>
      </c>
      <c r="N9" s="8">
        <f>'Mar 18'!N9+'APRIL 18'!J9-'APRIL 18'!L9</f>
        <v>325.55999999999989</v>
      </c>
      <c r="O9" s="9">
        <f>D9+J9</f>
        <v>1.33</v>
      </c>
      <c r="P9" s="10">
        <v>0</v>
      </c>
      <c r="Q9" s="10">
        <v>0</v>
      </c>
      <c r="R9" s="8">
        <f t="shared" si="4"/>
        <v>0</v>
      </c>
      <c r="S9" s="10">
        <v>0</v>
      </c>
      <c r="T9" s="8">
        <f t="shared" si="5"/>
        <v>0</v>
      </c>
      <c r="U9" s="8">
        <f>'Mar 18'!U9-'APRIL 18'!Q9-'APRIL 18'!S9</f>
        <v>0.41</v>
      </c>
      <c r="V9" s="8">
        <f t="shared" si="6"/>
        <v>332.9899999999999</v>
      </c>
    </row>
    <row r="10" spans="1:23" s="16" customFormat="1" ht="19.5" customHeight="1" x14ac:dyDescent="0.25">
      <c r="A10" s="12"/>
      <c r="B10" s="13" t="s">
        <v>16</v>
      </c>
      <c r="C10" s="14">
        <v>242.76833333333335</v>
      </c>
      <c r="D10" s="15">
        <f>SUM(D7:D9)</f>
        <v>0.05</v>
      </c>
      <c r="E10" s="15">
        <f t="shared" si="0"/>
        <v>0.05</v>
      </c>
      <c r="F10" s="15">
        <f t="shared" ref="F10:T10" si="7">SUM(F7:F9)</f>
        <v>0</v>
      </c>
      <c r="G10" s="15">
        <f t="shared" si="1"/>
        <v>0</v>
      </c>
      <c r="H10" s="15">
        <f>'Mar 18'!H10+'APRIL 18'!D10+'APRIL 18'!F10</f>
        <v>774.93999999999994</v>
      </c>
      <c r="I10" s="15">
        <f t="shared" si="7"/>
        <v>1033.8010000000002</v>
      </c>
      <c r="J10" s="15">
        <f t="shared" si="7"/>
        <v>6.6300000000000008</v>
      </c>
      <c r="K10" s="15">
        <f t="shared" si="2"/>
        <v>6.6300000000000008</v>
      </c>
      <c r="L10" s="15">
        <f t="shared" si="7"/>
        <v>0</v>
      </c>
      <c r="M10" s="15">
        <f t="shared" si="3"/>
        <v>0</v>
      </c>
      <c r="N10" s="15">
        <f>'Mar 18'!N10+'APRIL 18'!J10-'APRIL 18'!L10</f>
        <v>1238.0450000000001</v>
      </c>
      <c r="O10" s="15">
        <f t="shared" si="7"/>
        <v>6.68</v>
      </c>
      <c r="P10" s="15">
        <f t="shared" si="7"/>
        <v>11.639999999999999</v>
      </c>
      <c r="Q10" s="15">
        <f t="shared" si="7"/>
        <v>0.5</v>
      </c>
      <c r="R10" s="15">
        <f t="shared" si="7"/>
        <v>0.5</v>
      </c>
      <c r="S10" s="15">
        <f t="shared" si="7"/>
        <v>0</v>
      </c>
      <c r="T10" s="15">
        <f t="shared" si="7"/>
        <v>0</v>
      </c>
      <c r="U10" s="15">
        <f>'Mar 18'!U10-'APRIL 18'!Q10-'APRIL 18'!S10</f>
        <v>112.40000000000002</v>
      </c>
      <c r="V10" s="15">
        <f t="shared" si="6"/>
        <v>2125.3850000000002</v>
      </c>
      <c r="W10" s="15"/>
    </row>
    <row r="11" spans="1:23" s="11" customFormat="1" ht="25.5" customHeight="1" x14ac:dyDescent="0.3">
      <c r="A11" s="5">
        <v>4</v>
      </c>
      <c r="B11" s="6" t="s">
        <v>17</v>
      </c>
      <c r="C11" s="7">
        <v>545.01400000000001</v>
      </c>
      <c r="D11" s="8">
        <v>0.8</v>
      </c>
      <c r="E11" s="8">
        <f t="shared" si="0"/>
        <v>0.8</v>
      </c>
      <c r="F11" s="8">
        <v>0</v>
      </c>
      <c r="G11" s="8">
        <f t="shared" si="1"/>
        <v>0</v>
      </c>
      <c r="H11" s="8">
        <f>'Mar 18'!H11+'APRIL 18'!D11+'APRIL 18'!F11</f>
        <v>565.76999999999987</v>
      </c>
      <c r="I11" s="8">
        <v>542.76800000000014</v>
      </c>
      <c r="J11" s="8">
        <v>2.36</v>
      </c>
      <c r="K11" s="8">
        <f t="shared" si="2"/>
        <v>2.36</v>
      </c>
      <c r="L11" s="8">
        <v>0</v>
      </c>
      <c r="M11" s="8">
        <f t="shared" si="3"/>
        <v>0</v>
      </c>
      <c r="N11" s="8">
        <f>'Mar 18'!N11+'APRIL 18'!J11-'APRIL 18'!L11</f>
        <v>664.90999999999974</v>
      </c>
      <c r="O11" s="9">
        <f>D11+J11</f>
        <v>3.16</v>
      </c>
      <c r="P11" s="10">
        <v>4.57</v>
      </c>
      <c r="Q11" s="10">
        <v>0.83</v>
      </c>
      <c r="R11" s="8">
        <f t="shared" si="4"/>
        <v>0.83</v>
      </c>
      <c r="S11" s="10">
        <v>0</v>
      </c>
      <c r="T11" s="8">
        <f t="shared" si="5"/>
        <v>0</v>
      </c>
      <c r="U11" s="8">
        <f>'Mar 18'!U11-'APRIL 18'!Q11-'APRIL 18'!S11</f>
        <v>38.310000000000009</v>
      </c>
      <c r="V11" s="8">
        <f t="shared" si="6"/>
        <v>1268.9899999999996</v>
      </c>
    </row>
    <row r="12" spans="1:23" s="11" customFormat="1" ht="19.5" customHeight="1" x14ac:dyDescent="0.3">
      <c r="A12" s="5">
        <v>5</v>
      </c>
      <c r="B12" s="6" t="s">
        <v>18</v>
      </c>
      <c r="C12" s="7">
        <v>102.32099999999998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f>'Mar 18'!H12+'APRIL 18'!D12+'APRIL 18'!F12</f>
        <v>311.93000000000012</v>
      </c>
      <c r="I12" s="8">
        <v>370.01399999999995</v>
      </c>
      <c r="J12" s="8">
        <v>0.68</v>
      </c>
      <c r="K12" s="8">
        <f t="shared" si="2"/>
        <v>0.68</v>
      </c>
      <c r="L12" s="8">
        <v>0</v>
      </c>
      <c r="M12" s="8">
        <f t="shared" si="3"/>
        <v>0</v>
      </c>
      <c r="N12" s="8">
        <f>'Mar 18'!N12+'APRIL 18'!J12-'APRIL 18'!L12</f>
        <v>469.08000000000004</v>
      </c>
      <c r="O12" s="9">
        <f>D12+J12</f>
        <v>0.68</v>
      </c>
      <c r="P12" s="10">
        <v>4.4930000000000003</v>
      </c>
      <c r="Q12" s="10">
        <v>0</v>
      </c>
      <c r="R12" s="8">
        <f t="shared" si="4"/>
        <v>0</v>
      </c>
      <c r="S12" s="10">
        <v>0</v>
      </c>
      <c r="T12" s="8">
        <f t="shared" si="5"/>
        <v>0</v>
      </c>
      <c r="U12" s="8">
        <f>'Mar 18'!U12-'APRIL 18'!Q12-'APRIL 18'!S12</f>
        <v>20.589999999999996</v>
      </c>
      <c r="V12" s="8">
        <f t="shared" si="6"/>
        <v>801.60000000000025</v>
      </c>
    </row>
    <row r="13" spans="1:23" s="11" customFormat="1" ht="21" customHeight="1" x14ac:dyDescent="0.3">
      <c r="A13" s="5">
        <v>6</v>
      </c>
      <c r="B13" s="6" t="s">
        <v>19</v>
      </c>
      <c r="C13" s="7">
        <v>439.76333333333338</v>
      </c>
      <c r="D13" s="8">
        <v>0.33</v>
      </c>
      <c r="E13" s="8">
        <f t="shared" si="0"/>
        <v>0.33</v>
      </c>
      <c r="F13" s="8">
        <v>0</v>
      </c>
      <c r="G13" s="8">
        <f t="shared" si="1"/>
        <v>0</v>
      </c>
      <c r="H13" s="8">
        <f>'Mar 18'!H13+'APRIL 18'!D13+'APRIL 18'!F13</f>
        <v>1503.3399999999995</v>
      </c>
      <c r="I13" s="8">
        <v>284.35599999999999</v>
      </c>
      <c r="J13" s="8">
        <v>2.27</v>
      </c>
      <c r="K13" s="8">
        <f t="shared" si="2"/>
        <v>2.27</v>
      </c>
      <c r="L13" s="8">
        <v>0</v>
      </c>
      <c r="M13" s="8">
        <f t="shared" si="3"/>
        <v>0</v>
      </c>
      <c r="N13" s="8">
        <f>'Mar 18'!N13+'APRIL 18'!J13-'APRIL 18'!L13</f>
        <v>464.52000000000004</v>
      </c>
      <c r="O13" s="9">
        <f>D13+J13</f>
        <v>2.6</v>
      </c>
      <c r="P13" s="10">
        <v>6.7349999999999994</v>
      </c>
      <c r="Q13" s="10">
        <v>0.47</v>
      </c>
      <c r="R13" s="8">
        <f t="shared" si="4"/>
        <v>0.47</v>
      </c>
      <c r="S13" s="10">
        <v>0</v>
      </c>
      <c r="T13" s="8">
        <f t="shared" si="5"/>
        <v>0</v>
      </c>
      <c r="U13" s="8">
        <f>'Mar 18'!U13-'APRIL 18'!Q13-'APRIL 18'!S13</f>
        <v>56.539999999999992</v>
      </c>
      <c r="V13" s="8">
        <f t="shared" si="6"/>
        <v>2024.3999999999994</v>
      </c>
    </row>
    <row r="14" spans="1:23" s="16" customFormat="1" ht="19.5" customHeight="1" x14ac:dyDescent="0.25">
      <c r="A14" s="12"/>
      <c r="B14" s="13" t="s">
        <v>20</v>
      </c>
      <c r="C14" s="14">
        <v>1087.0983333333334</v>
      </c>
      <c r="D14" s="15">
        <f>D13+D12+D11</f>
        <v>1.1300000000000001</v>
      </c>
      <c r="E14" s="15">
        <f t="shared" si="0"/>
        <v>1.1300000000000001</v>
      </c>
      <c r="F14" s="15">
        <f t="shared" ref="F14:T14" si="8">F13+F12+F11</f>
        <v>0</v>
      </c>
      <c r="G14" s="15">
        <f t="shared" si="1"/>
        <v>0</v>
      </c>
      <c r="H14" s="15">
        <f>'Mar 18'!H14+'APRIL 18'!D14+'APRIL 18'!F14</f>
        <v>2381.0399999999995</v>
      </c>
      <c r="I14" s="15">
        <f t="shared" si="8"/>
        <v>1197.1379999999999</v>
      </c>
      <c r="J14" s="15">
        <f t="shared" si="8"/>
        <v>5.3100000000000005</v>
      </c>
      <c r="K14" s="15">
        <f t="shared" si="2"/>
        <v>5.3100000000000005</v>
      </c>
      <c r="L14" s="15">
        <f t="shared" si="8"/>
        <v>0</v>
      </c>
      <c r="M14" s="15">
        <f t="shared" si="3"/>
        <v>0</v>
      </c>
      <c r="N14" s="15">
        <f>'Mar 18'!N14+'APRIL 18'!J14-'APRIL 18'!L14</f>
        <v>1598.5099999999998</v>
      </c>
      <c r="O14" s="15">
        <f t="shared" si="8"/>
        <v>6.44</v>
      </c>
      <c r="P14" s="15">
        <f t="shared" si="8"/>
        <v>15.798</v>
      </c>
      <c r="Q14" s="15">
        <f t="shared" si="8"/>
        <v>1.2999999999999998</v>
      </c>
      <c r="R14" s="15">
        <f t="shared" si="8"/>
        <v>1.2999999999999998</v>
      </c>
      <c r="S14" s="15">
        <f t="shared" si="8"/>
        <v>0</v>
      </c>
      <c r="T14" s="15">
        <f t="shared" si="8"/>
        <v>0</v>
      </c>
      <c r="U14" s="15">
        <f>'Mar 18'!U14-'APRIL 18'!Q14-'APRIL 18'!S14</f>
        <v>115.43999999999998</v>
      </c>
      <c r="V14" s="15">
        <f t="shared" si="6"/>
        <v>4094.9899999999993</v>
      </c>
      <c r="W14" s="17"/>
    </row>
    <row r="15" spans="1:23" s="11" customFormat="1" ht="21" customHeight="1" x14ac:dyDescent="0.3">
      <c r="A15" s="5">
        <v>7</v>
      </c>
      <c r="B15" s="6" t="s">
        <v>21</v>
      </c>
      <c r="C15" s="7">
        <v>540.85</v>
      </c>
      <c r="D15" s="8">
        <v>2.3149999999999999</v>
      </c>
      <c r="E15" s="8">
        <f t="shared" si="0"/>
        <v>2.3149999999999999</v>
      </c>
      <c r="F15" s="8">
        <v>0</v>
      </c>
      <c r="G15" s="8">
        <f t="shared" si="1"/>
        <v>0</v>
      </c>
      <c r="H15" s="8">
        <f>'Mar 18'!H15+'APRIL 18'!D15+'APRIL 18'!F15</f>
        <v>964.03300000000036</v>
      </c>
      <c r="I15" s="8">
        <v>38.61</v>
      </c>
      <c r="J15" s="8">
        <v>0.66</v>
      </c>
      <c r="K15" s="8">
        <f t="shared" si="2"/>
        <v>0.66</v>
      </c>
      <c r="L15" s="8">
        <v>0</v>
      </c>
      <c r="M15" s="8">
        <f t="shared" si="3"/>
        <v>0</v>
      </c>
      <c r="N15" s="8">
        <f>'Mar 18'!N15+'APRIL 18'!J15-'APRIL 18'!L15</f>
        <v>74.644999999999982</v>
      </c>
      <c r="O15" s="9">
        <f>D15+J15</f>
        <v>2.9750000000000001</v>
      </c>
      <c r="P15" s="10">
        <v>93.77</v>
      </c>
      <c r="Q15" s="10">
        <v>0.3</v>
      </c>
      <c r="R15" s="8">
        <f t="shared" si="4"/>
        <v>0.3</v>
      </c>
      <c r="S15" s="10">
        <v>0</v>
      </c>
      <c r="T15" s="8">
        <f t="shared" si="5"/>
        <v>0</v>
      </c>
      <c r="U15" s="8">
        <f>'Mar 18'!U15-'APRIL 18'!Q15-'APRIL 18'!S15</f>
        <v>245.13</v>
      </c>
      <c r="V15" s="8">
        <f t="shared" si="6"/>
        <v>1283.8080000000004</v>
      </c>
    </row>
    <row r="16" spans="1:23" s="24" customFormat="1" ht="21.75" customHeight="1" x14ac:dyDescent="0.3">
      <c r="A16" s="18">
        <v>8</v>
      </c>
      <c r="B16" s="19" t="s">
        <v>22</v>
      </c>
      <c r="C16" s="20">
        <v>65.2</v>
      </c>
      <c r="D16" s="21">
        <v>0</v>
      </c>
      <c r="E16" s="8">
        <f t="shared" si="0"/>
        <v>0</v>
      </c>
      <c r="F16" s="21">
        <v>0</v>
      </c>
      <c r="G16" s="8">
        <f t="shared" si="1"/>
        <v>0</v>
      </c>
      <c r="H16" s="8">
        <f>'Mar 18'!H16+'APRIL 18'!D16+'APRIL 18'!F16</f>
        <v>182.22</v>
      </c>
      <c r="I16" s="21">
        <v>265.88</v>
      </c>
      <c r="J16" s="21">
        <v>0.97</v>
      </c>
      <c r="K16" s="8">
        <f t="shared" si="2"/>
        <v>0.97</v>
      </c>
      <c r="L16" s="21">
        <v>0</v>
      </c>
      <c r="M16" s="8">
        <f t="shared" si="3"/>
        <v>0</v>
      </c>
      <c r="N16" s="8">
        <f>'Mar 18'!N16+'APRIL 18'!J16-'APRIL 18'!L16</f>
        <v>307.83300000000003</v>
      </c>
      <c r="O16" s="22">
        <f>D16+J16</f>
        <v>0.97</v>
      </c>
      <c r="P16" s="23">
        <v>6.11</v>
      </c>
      <c r="Q16" s="23">
        <v>0</v>
      </c>
      <c r="R16" s="8">
        <f t="shared" si="4"/>
        <v>0</v>
      </c>
      <c r="S16" s="23">
        <v>0</v>
      </c>
      <c r="T16" s="8">
        <f t="shared" si="5"/>
        <v>0</v>
      </c>
      <c r="U16" s="8">
        <f>'Mar 18'!U16-'APRIL 18'!Q16-'APRIL 18'!S16</f>
        <v>45.21</v>
      </c>
      <c r="V16" s="8">
        <f t="shared" si="6"/>
        <v>535.26300000000003</v>
      </c>
    </row>
    <row r="17" spans="1:23" s="11" customFormat="1" ht="21.75" customHeight="1" x14ac:dyDescent="0.3">
      <c r="A17" s="5">
        <v>9</v>
      </c>
      <c r="B17" s="6" t="s">
        <v>23</v>
      </c>
      <c r="C17" s="7">
        <v>126.64</v>
      </c>
      <c r="D17" s="8">
        <v>0</v>
      </c>
      <c r="E17" s="8">
        <f t="shared" si="0"/>
        <v>0</v>
      </c>
      <c r="F17" s="8">
        <v>0</v>
      </c>
      <c r="G17" s="8">
        <f t="shared" si="1"/>
        <v>0</v>
      </c>
      <c r="H17" s="8">
        <f>'Mar 18'!H17+'APRIL 18'!D17+'APRIL 18'!F17</f>
        <v>198.06000000000006</v>
      </c>
      <c r="I17" s="8">
        <v>305.74</v>
      </c>
      <c r="J17" s="8">
        <v>0.4</v>
      </c>
      <c r="K17" s="8">
        <f t="shared" si="2"/>
        <v>0.4</v>
      </c>
      <c r="L17" s="8">
        <v>0</v>
      </c>
      <c r="M17" s="8">
        <f t="shared" si="3"/>
        <v>0</v>
      </c>
      <c r="N17" s="8">
        <f>'Mar 18'!N17+'APRIL 18'!J17-'APRIL 18'!L17</f>
        <v>302.92699999999996</v>
      </c>
      <c r="O17" s="9">
        <f>D17+J17</f>
        <v>0.4</v>
      </c>
      <c r="P17" s="10">
        <v>1.92</v>
      </c>
      <c r="Q17" s="10">
        <v>0</v>
      </c>
      <c r="R17" s="8">
        <f t="shared" si="4"/>
        <v>0</v>
      </c>
      <c r="S17" s="10">
        <v>0</v>
      </c>
      <c r="T17" s="8">
        <f t="shared" si="5"/>
        <v>0</v>
      </c>
      <c r="U17" s="8">
        <f>'Mar 18'!U17-'APRIL 18'!Q17-'APRIL 18'!S17</f>
        <v>7.7399999999999984</v>
      </c>
      <c r="V17" s="8">
        <f t="shared" si="6"/>
        <v>508.72700000000003</v>
      </c>
    </row>
    <row r="18" spans="1:23" s="16" customFormat="1" ht="19.5" customHeight="1" x14ac:dyDescent="0.25">
      <c r="A18" s="12"/>
      <c r="B18" s="13" t="s">
        <v>24</v>
      </c>
      <c r="C18" s="14">
        <v>732.69</v>
      </c>
      <c r="D18" s="15">
        <f>D15+D16+D17</f>
        <v>2.3149999999999999</v>
      </c>
      <c r="E18" s="15">
        <f t="shared" si="0"/>
        <v>2.3149999999999999</v>
      </c>
      <c r="F18" s="15">
        <f t="shared" ref="F18:T18" si="9">F15+F16+F17</f>
        <v>0</v>
      </c>
      <c r="G18" s="15">
        <f t="shared" si="1"/>
        <v>0</v>
      </c>
      <c r="H18" s="15">
        <f>'Mar 18'!H18+'APRIL 18'!D18+'APRIL 18'!F18</f>
        <v>1344.3130000000006</v>
      </c>
      <c r="I18" s="15">
        <f t="shared" si="9"/>
        <v>610.23</v>
      </c>
      <c r="J18" s="15">
        <f t="shared" si="9"/>
        <v>2.0299999999999998</v>
      </c>
      <c r="K18" s="15">
        <f t="shared" si="2"/>
        <v>2.0299999999999998</v>
      </c>
      <c r="L18" s="15">
        <f t="shared" si="9"/>
        <v>0</v>
      </c>
      <c r="M18" s="15">
        <f t="shared" si="3"/>
        <v>0</v>
      </c>
      <c r="N18" s="15">
        <f>'Mar 18'!N18+'APRIL 18'!J18-'APRIL 18'!L18</f>
        <v>685.40499999999997</v>
      </c>
      <c r="O18" s="15">
        <f t="shared" si="9"/>
        <v>4.3450000000000006</v>
      </c>
      <c r="P18" s="15">
        <f t="shared" si="9"/>
        <v>101.8</v>
      </c>
      <c r="Q18" s="15">
        <f t="shared" si="9"/>
        <v>0.3</v>
      </c>
      <c r="R18" s="15">
        <f t="shared" si="9"/>
        <v>0.3</v>
      </c>
      <c r="S18" s="15">
        <f t="shared" si="9"/>
        <v>0</v>
      </c>
      <c r="T18" s="15">
        <f t="shared" si="9"/>
        <v>0</v>
      </c>
      <c r="U18" s="15">
        <f>'Mar 18'!U18-'APRIL 18'!Q18-'APRIL 18'!S18</f>
        <v>298.08</v>
      </c>
      <c r="V18" s="15">
        <f t="shared" si="6"/>
        <v>2327.7980000000007</v>
      </c>
      <c r="W18" s="17"/>
    </row>
    <row r="19" spans="1:23" s="11" customFormat="1" ht="19.5" customHeight="1" x14ac:dyDescent="0.3">
      <c r="A19" s="5">
        <v>10</v>
      </c>
      <c r="B19" s="6" t="s">
        <v>25</v>
      </c>
      <c r="C19" s="7">
        <v>135.3133333333333</v>
      </c>
      <c r="D19" s="8">
        <v>0</v>
      </c>
      <c r="E19" s="8">
        <f t="shared" si="0"/>
        <v>0</v>
      </c>
      <c r="F19" s="8">
        <v>0</v>
      </c>
      <c r="G19" s="8">
        <f t="shared" si="1"/>
        <v>0</v>
      </c>
      <c r="H19" s="8">
        <f>'Mar 18'!H19+'APRIL 18'!D19+'APRIL 18'!F19</f>
        <v>744.18999999999971</v>
      </c>
      <c r="I19" s="8">
        <v>115.875</v>
      </c>
      <c r="J19" s="8">
        <v>1.59</v>
      </c>
      <c r="K19" s="8">
        <f t="shared" si="2"/>
        <v>1.59</v>
      </c>
      <c r="L19" s="8">
        <v>0</v>
      </c>
      <c r="M19" s="8">
        <f t="shared" si="3"/>
        <v>0</v>
      </c>
      <c r="N19" s="8">
        <f>'Mar 18'!N19+'APRIL 18'!J19-'APRIL 18'!L19</f>
        <v>333.36999999999989</v>
      </c>
      <c r="O19" s="9">
        <f>D19+J19</f>
        <v>1.59</v>
      </c>
      <c r="P19" s="10">
        <v>0.62</v>
      </c>
      <c r="Q19" s="10">
        <v>0</v>
      </c>
      <c r="R19" s="8">
        <f t="shared" si="4"/>
        <v>0</v>
      </c>
      <c r="S19" s="10">
        <v>0</v>
      </c>
      <c r="T19" s="8">
        <f t="shared" si="5"/>
        <v>0</v>
      </c>
      <c r="U19" s="8">
        <f>'Mar 18'!U19-'APRIL 18'!Q19-'APRIL 18'!S19</f>
        <v>39.5</v>
      </c>
      <c r="V19" s="8">
        <f t="shared" si="6"/>
        <v>1117.0599999999995</v>
      </c>
    </row>
    <row r="20" spans="1:23" s="11" customFormat="1" ht="21" customHeight="1" x14ac:dyDescent="0.3">
      <c r="A20" s="5">
        <v>11</v>
      </c>
      <c r="B20" s="6" t="s">
        <v>26</v>
      </c>
      <c r="C20" s="7">
        <v>33.798333333333325</v>
      </c>
      <c r="D20" s="8">
        <v>0</v>
      </c>
      <c r="E20" s="8">
        <f t="shared" si="0"/>
        <v>0</v>
      </c>
      <c r="F20" s="8">
        <v>0</v>
      </c>
      <c r="G20" s="8">
        <f t="shared" si="1"/>
        <v>0</v>
      </c>
      <c r="H20" s="8">
        <f>'Mar 18'!H20+'APRIL 18'!D20+'APRIL 18'!F20</f>
        <v>118.24999999999997</v>
      </c>
      <c r="I20" s="8">
        <v>308.03899999999999</v>
      </c>
      <c r="J20" s="8">
        <v>0.56999999999999995</v>
      </c>
      <c r="K20" s="8">
        <f t="shared" si="2"/>
        <v>0.56999999999999995</v>
      </c>
      <c r="L20" s="8">
        <v>0</v>
      </c>
      <c r="M20" s="8">
        <f t="shared" si="3"/>
        <v>0</v>
      </c>
      <c r="N20" s="8">
        <f>'Mar 18'!N20+'APRIL 18'!J20-'APRIL 18'!L20</f>
        <v>368.19299999999998</v>
      </c>
      <c r="O20" s="9">
        <f>D20+J20</f>
        <v>0.56999999999999995</v>
      </c>
      <c r="P20" s="10">
        <v>5.48</v>
      </c>
      <c r="Q20" s="10">
        <v>0</v>
      </c>
      <c r="R20" s="8">
        <f t="shared" si="4"/>
        <v>0</v>
      </c>
      <c r="S20" s="10">
        <v>0</v>
      </c>
      <c r="T20" s="8">
        <f t="shared" si="5"/>
        <v>0</v>
      </c>
      <c r="U20" s="8">
        <f>'Mar 18'!U20-'APRIL 18'!Q20-'APRIL 18'!S20</f>
        <v>39.280000000000008</v>
      </c>
      <c r="V20" s="8">
        <f t="shared" si="6"/>
        <v>525.72299999999996</v>
      </c>
    </row>
    <row r="21" spans="1:23" s="11" customFormat="1" ht="17.25" customHeight="1" x14ac:dyDescent="0.3">
      <c r="A21" s="5">
        <v>12</v>
      </c>
      <c r="B21" s="25" t="s">
        <v>27</v>
      </c>
      <c r="C21" s="7">
        <v>261.95499999999998</v>
      </c>
      <c r="D21" s="8">
        <v>0.1</v>
      </c>
      <c r="E21" s="8">
        <f t="shared" si="0"/>
        <v>0.1</v>
      </c>
      <c r="F21" s="8">
        <v>0</v>
      </c>
      <c r="G21" s="8">
        <f t="shared" si="1"/>
        <v>0</v>
      </c>
      <c r="H21" s="8">
        <f>'Mar 18'!H21+'APRIL 18'!D21+'APRIL 18'!F21</f>
        <v>450.00999999999993</v>
      </c>
      <c r="I21" s="8">
        <v>182.86399999999998</v>
      </c>
      <c r="J21" s="8">
        <v>0.74</v>
      </c>
      <c r="K21" s="8">
        <f t="shared" si="2"/>
        <v>0.74</v>
      </c>
      <c r="L21" s="8">
        <v>0</v>
      </c>
      <c r="M21" s="8">
        <f t="shared" si="3"/>
        <v>0</v>
      </c>
      <c r="N21" s="8">
        <f>'Mar 18'!N21+'APRIL 18'!J21-'APRIL 18'!L21</f>
        <v>154.51000000000005</v>
      </c>
      <c r="O21" s="9">
        <f>D21+J21</f>
        <v>0.84</v>
      </c>
      <c r="P21" s="10">
        <v>5.87</v>
      </c>
      <c r="Q21" s="10">
        <v>0.17</v>
      </c>
      <c r="R21" s="8">
        <f t="shared" si="4"/>
        <v>0.17</v>
      </c>
      <c r="S21" s="10">
        <v>0</v>
      </c>
      <c r="T21" s="8">
        <f t="shared" si="5"/>
        <v>0</v>
      </c>
      <c r="U21" s="8">
        <f>'Mar 18'!U21-'APRIL 18'!Q21-'APRIL 18'!S21</f>
        <v>14.56</v>
      </c>
      <c r="V21" s="8">
        <f t="shared" si="6"/>
        <v>619.07999999999993</v>
      </c>
    </row>
    <row r="22" spans="1:23" s="16" customFormat="1" ht="25.5" customHeight="1" x14ac:dyDescent="0.25">
      <c r="A22" s="12"/>
      <c r="B22" s="13" t="s">
        <v>28</v>
      </c>
      <c r="C22" s="14">
        <v>431.06666666666661</v>
      </c>
      <c r="D22" s="15">
        <f>SUM(D19:D21)</f>
        <v>0.1</v>
      </c>
      <c r="E22" s="15">
        <f t="shared" si="0"/>
        <v>0.1</v>
      </c>
      <c r="F22" s="15">
        <f t="shared" ref="F22:T22" si="10">SUM(F19:F21)</f>
        <v>0</v>
      </c>
      <c r="G22" s="15">
        <f t="shared" si="1"/>
        <v>0</v>
      </c>
      <c r="H22" s="15">
        <f>'Mar 18'!H22+'APRIL 18'!D22+'APRIL 18'!F22</f>
        <v>1312.4499999999994</v>
      </c>
      <c r="I22" s="15">
        <f t="shared" si="10"/>
        <v>606.77800000000002</v>
      </c>
      <c r="J22" s="15">
        <f t="shared" si="10"/>
        <v>2.9000000000000004</v>
      </c>
      <c r="K22" s="15">
        <f t="shared" si="2"/>
        <v>2.9000000000000004</v>
      </c>
      <c r="L22" s="15">
        <f t="shared" si="10"/>
        <v>0</v>
      </c>
      <c r="M22" s="15">
        <f t="shared" si="3"/>
        <v>0</v>
      </c>
      <c r="N22" s="15">
        <f>'Mar 18'!N22+'APRIL 18'!J22-'APRIL 18'!L22</f>
        <v>856.07299999999987</v>
      </c>
      <c r="O22" s="15">
        <f t="shared" si="10"/>
        <v>3</v>
      </c>
      <c r="P22" s="15">
        <f t="shared" si="10"/>
        <v>11.97</v>
      </c>
      <c r="Q22" s="15">
        <f t="shared" si="10"/>
        <v>0.17</v>
      </c>
      <c r="R22" s="15">
        <f t="shared" si="10"/>
        <v>0.17</v>
      </c>
      <c r="S22" s="15">
        <f t="shared" si="10"/>
        <v>0</v>
      </c>
      <c r="T22" s="15">
        <f t="shared" si="10"/>
        <v>0</v>
      </c>
      <c r="U22" s="15">
        <f>'Mar 18'!U22-'APRIL 18'!Q22-'APRIL 18'!S22</f>
        <v>93.340000000000018</v>
      </c>
      <c r="V22" s="15">
        <f t="shared" si="6"/>
        <v>2261.8629999999994</v>
      </c>
      <c r="W22" s="17"/>
    </row>
    <row r="23" spans="1:23" s="16" customFormat="1" ht="19.5" customHeight="1" x14ac:dyDescent="0.25">
      <c r="A23" s="12"/>
      <c r="B23" s="13" t="s">
        <v>29</v>
      </c>
      <c r="C23" s="14">
        <v>2493.6233333333334</v>
      </c>
      <c r="D23" s="15">
        <f>D22+D18+D14+D10</f>
        <v>3.5949999999999998</v>
      </c>
      <c r="E23" s="15">
        <f t="shared" si="0"/>
        <v>3.5949999999999998</v>
      </c>
      <c r="F23" s="15">
        <f t="shared" ref="F23:T23" si="11">F22+F18+F14+F10</f>
        <v>0</v>
      </c>
      <c r="G23" s="15">
        <f t="shared" si="1"/>
        <v>0</v>
      </c>
      <c r="H23" s="15">
        <f>'Mar 18'!H23+'APRIL 18'!D23+'APRIL 18'!F23</f>
        <v>5812.7430000000004</v>
      </c>
      <c r="I23" s="15">
        <f t="shared" si="11"/>
        <v>3447.9470000000001</v>
      </c>
      <c r="J23" s="15">
        <f t="shared" si="11"/>
        <v>16.87</v>
      </c>
      <c r="K23" s="15">
        <f t="shared" si="2"/>
        <v>16.87</v>
      </c>
      <c r="L23" s="15">
        <f t="shared" si="11"/>
        <v>0</v>
      </c>
      <c r="M23" s="15">
        <f t="shared" si="3"/>
        <v>0</v>
      </c>
      <c r="N23" s="15">
        <f>'Mar 18'!N23+'APRIL 18'!J23-'APRIL 18'!L23</f>
        <v>4378.0329999999994</v>
      </c>
      <c r="O23" s="15">
        <f t="shared" si="11"/>
        <v>20.465</v>
      </c>
      <c r="P23" s="15">
        <f t="shared" si="11"/>
        <v>141.20799999999997</v>
      </c>
      <c r="Q23" s="15">
        <f t="shared" si="11"/>
        <v>2.2699999999999996</v>
      </c>
      <c r="R23" s="15">
        <f t="shared" si="11"/>
        <v>2.2699999999999996</v>
      </c>
      <c r="S23" s="15">
        <f t="shared" si="11"/>
        <v>0</v>
      </c>
      <c r="T23" s="15">
        <f t="shared" si="11"/>
        <v>0</v>
      </c>
      <c r="U23" s="15">
        <f>'Mar 18'!U23-'APRIL 18'!Q23-'APRIL 18'!S23</f>
        <v>619.26</v>
      </c>
      <c r="V23" s="15">
        <f t="shared" si="6"/>
        <v>10810.036</v>
      </c>
      <c r="W23" s="17"/>
    </row>
    <row r="24" spans="1:23" s="11" customFormat="1" ht="18" customHeight="1" x14ac:dyDescent="0.3">
      <c r="A24" s="5">
        <v>13</v>
      </c>
      <c r="B24" s="6" t="s">
        <v>30</v>
      </c>
      <c r="C24" s="7">
        <v>4616.42</v>
      </c>
      <c r="D24" s="8">
        <v>54.53</v>
      </c>
      <c r="E24" s="8">
        <f t="shared" si="0"/>
        <v>54.53</v>
      </c>
      <c r="F24" s="8">
        <v>0</v>
      </c>
      <c r="G24" s="8">
        <f t="shared" si="1"/>
        <v>0</v>
      </c>
      <c r="H24" s="8">
        <f>'Mar 18'!H24+'APRIL 18'!D24+'APRIL 18'!F24</f>
        <v>6595.2619999999997</v>
      </c>
      <c r="I24" s="8">
        <v>42.29</v>
      </c>
      <c r="J24" s="8">
        <v>0</v>
      </c>
      <c r="K24" s="8">
        <f t="shared" si="2"/>
        <v>0</v>
      </c>
      <c r="L24" s="8">
        <v>0</v>
      </c>
      <c r="M24" s="8">
        <f t="shared" si="3"/>
        <v>0</v>
      </c>
      <c r="N24" s="8">
        <f>'Mar 18'!N24+'APRIL 18'!J24-'APRIL 18'!L24</f>
        <v>58.64</v>
      </c>
      <c r="O24" s="9">
        <f>D24+J24</f>
        <v>54.53</v>
      </c>
      <c r="P24" s="10">
        <v>0</v>
      </c>
      <c r="Q24" s="10">
        <v>0</v>
      </c>
      <c r="R24" s="8">
        <f t="shared" si="4"/>
        <v>0</v>
      </c>
      <c r="S24" s="10">
        <v>0</v>
      </c>
      <c r="T24" s="8">
        <f t="shared" si="5"/>
        <v>0</v>
      </c>
      <c r="U24" s="8">
        <f>'Mar 18'!U24-'APRIL 18'!Q24-'APRIL 18'!S24</f>
        <v>0</v>
      </c>
      <c r="V24" s="8">
        <f t="shared" si="6"/>
        <v>6653.902</v>
      </c>
    </row>
    <row r="25" spans="1:23" s="11" customFormat="1" ht="27" customHeight="1" x14ac:dyDescent="0.3">
      <c r="A25" s="5">
        <v>14</v>
      </c>
      <c r="B25" s="6" t="s">
        <v>31</v>
      </c>
      <c r="C25" s="7">
        <v>4148.41</v>
      </c>
      <c r="D25" s="8">
        <v>5.81</v>
      </c>
      <c r="E25" s="8">
        <f t="shared" si="0"/>
        <v>5.81</v>
      </c>
      <c r="F25" s="8">
        <v>0</v>
      </c>
      <c r="G25" s="8">
        <f t="shared" si="1"/>
        <v>0</v>
      </c>
      <c r="H25" s="8">
        <f>'Mar 18'!H25+'APRIL 18'!D25+'APRIL 18'!F25</f>
        <v>4740.5500000000011</v>
      </c>
      <c r="I25" s="8">
        <v>47.46</v>
      </c>
      <c r="J25" s="8">
        <v>0.24</v>
      </c>
      <c r="K25" s="8">
        <f t="shared" si="2"/>
        <v>0.24</v>
      </c>
      <c r="L25" s="8">
        <v>0</v>
      </c>
      <c r="M25" s="8">
        <f t="shared" si="3"/>
        <v>0</v>
      </c>
      <c r="N25" s="8">
        <f>'Mar 18'!N25+'APRIL 18'!J25-'APRIL 18'!L25</f>
        <v>491.59800000000001</v>
      </c>
      <c r="O25" s="9">
        <f>D25+J25</f>
        <v>6.05</v>
      </c>
      <c r="P25" s="10">
        <v>0</v>
      </c>
      <c r="Q25" s="10">
        <v>7.0000000000000007E-2</v>
      </c>
      <c r="R25" s="8">
        <f t="shared" si="4"/>
        <v>7.0000000000000007E-2</v>
      </c>
      <c r="S25" s="10">
        <v>0</v>
      </c>
      <c r="T25" s="8">
        <f t="shared" si="5"/>
        <v>0</v>
      </c>
      <c r="U25" s="8">
        <f>'Mar 18'!U25-'APRIL 18'!Q25-'APRIL 18'!S25</f>
        <v>1.66</v>
      </c>
      <c r="V25" s="8">
        <f t="shared" si="6"/>
        <v>5233.8080000000009</v>
      </c>
    </row>
    <row r="26" spans="1:23" s="16" customFormat="1" ht="19.5" customHeight="1" x14ac:dyDescent="0.25">
      <c r="A26" s="12"/>
      <c r="B26" s="26" t="s">
        <v>32</v>
      </c>
      <c r="C26" s="14"/>
      <c r="D26" s="15">
        <f>SUM(D24:D25)</f>
        <v>60.34</v>
      </c>
      <c r="E26" s="15">
        <f t="shared" si="0"/>
        <v>60.34</v>
      </c>
      <c r="F26" s="15">
        <f t="shared" ref="F26:T26" si="12">SUM(F24:F25)</f>
        <v>0</v>
      </c>
      <c r="G26" s="15">
        <f t="shared" si="1"/>
        <v>0</v>
      </c>
      <c r="H26" s="15">
        <f>'Mar 18'!H26+'APRIL 18'!D26+'APRIL 18'!F26</f>
        <v>11335.812000000002</v>
      </c>
      <c r="I26" s="15">
        <f t="shared" si="12"/>
        <v>89.75</v>
      </c>
      <c r="J26" s="15">
        <f t="shared" si="12"/>
        <v>0.24</v>
      </c>
      <c r="K26" s="15">
        <f t="shared" si="2"/>
        <v>0.24</v>
      </c>
      <c r="L26" s="15">
        <f t="shared" si="12"/>
        <v>0</v>
      </c>
      <c r="M26" s="15">
        <f t="shared" si="3"/>
        <v>0</v>
      </c>
      <c r="N26" s="15">
        <f>'Mar 18'!N26+'APRIL 18'!J26-'APRIL 18'!L26</f>
        <v>550.23799999999994</v>
      </c>
      <c r="O26" s="15">
        <f t="shared" si="12"/>
        <v>60.58</v>
      </c>
      <c r="P26" s="15">
        <f t="shared" si="12"/>
        <v>0</v>
      </c>
      <c r="Q26" s="15">
        <f t="shared" si="12"/>
        <v>7.0000000000000007E-2</v>
      </c>
      <c r="R26" s="15">
        <f t="shared" si="12"/>
        <v>7.0000000000000007E-2</v>
      </c>
      <c r="S26" s="15">
        <f t="shared" si="12"/>
        <v>0</v>
      </c>
      <c r="T26" s="15">
        <f t="shared" si="12"/>
        <v>0</v>
      </c>
      <c r="U26" s="15">
        <f>'Mar 18'!U26-'APRIL 18'!Q26-'APRIL 18'!S26</f>
        <v>1.66</v>
      </c>
      <c r="V26" s="15">
        <f t="shared" si="6"/>
        <v>11887.710000000001</v>
      </c>
      <c r="W26" s="17"/>
    </row>
    <row r="27" spans="1:23" s="11" customFormat="1" ht="19.5" customHeight="1" x14ac:dyDescent="0.3">
      <c r="A27" s="5">
        <v>15</v>
      </c>
      <c r="B27" s="6" t="s">
        <v>33</v>
      </c>
      <c r="C27" s="7">
        <v>4270.66</v>
      </c>
      <c r="D27" s="8">
        <v>47.35</v>
      </c>
      <c r="E27" s="8">
        <f t="shared" si="0"/>
        <v>47.35</v>
      </c>
      <c r="F27" s="8">
        <v>0</v>
      </c>
      <c r="G27" s="8">
        <f t="shared" si="1"/>
        <v>0</v>
      </c>
      <c r="H27" s="8">
        <f>'Mar 18'!H27+'APRIL 18'!D27+'APRIL 18'!F27</f>
        <v>3186.2280000000005</v>
      </c>
      <c r="I27" s="8">
        <v>74.63</v>
      </c>
      <c r="J27" s="8">
        <v>0</v>
      </c>
      <c r="K27" s="8">
        <f t="shared" si="2"/>
        <v>0</v>
      </c>
      <c r="L27" s="8">
        <v>0</v>
      </c>
      <c r="M27" s="8">
        <f t="shared" si="3"/>
        <v>0</v>
      </c>
      <c r="N27" s="8">
        <f>'Mar 18'!N27+'APRIL 18'!J27-'APRIL 18'!L27</f>
        <v>51.790000000000006</v>
      </c>
      <c r="O27" s="9">
        <f>D27+J27</f>
        <v>47.35</v>
      </c>
      <c r="P27" s="10">
        <v>0</v>
      </c>
      <c r="Q27" s="10">
        <v>0</v>
      </c>
      <c r="R27" s="8">
        <f t="shared" si="4"/>
        <v>0</v>
      </c>
      <c r="S27" s="10">
        <v>0</v>
      </c>
      <c r="T27" s="8">
        <f t="shared" si="5"/>
        <v>0</v>
      </c>
      <c r="U27" s="8">
        <f>'Mar 18'!U27-'APRIL 18'!Q27-'APRIL 18'!S27</f>
        <v>12.55</v>
      </c>
      <c r="V27" s="8">
        <f t="shared" si="6"/>
        <v>3250.5680000000007</v>
      </c>
    </row>
    <row r="28" spans="1:23" s="11" customFormat="1" ht="21.75" customHeight="1" x14ac:dyDescent="0.3">
      <c r="A28" s="5">
        <v>16</v>
      </c>
      <c r="B28" s="6" t="s">
        <v>34</v>
      </c>
      <c r="C28" s="7"/>
      <c r="D28" s="8">
        <v>33.119999999999997</v>
      </c>
      <c r="E28" s="8">
        <f t="shared" si="0"/>
        <v>33.119999999999997</v>
      </c>
      <c r="F28" s="8">
        <v>0</v>
      </c>
      <c r="G28" s="8">
        <f t="shared" si="1"/>
        <v>0</v>
      </c>
      <c r="H28" s="8">
        <f>'Mar 18'!H28+'APRIL 18'!D28+'APRIL 18'!F28</f>
        <v>3621.1120000000001</v>
      </c>
      <c r="I28" s="8"/>
      <c r="J28" s="8">
        <v>0</v>
      </c>
      <c r="K28" s="8">
        <f t="shared" si="2"/>
        <v>0</v>
      </c>
      <c r="L28" s="8">
        <v>0</v>
      </c>
      <c r="M28" s="8">
        <f t="shared" si="3"/>
        <v>0</v>
      </c>
      <c r="N28" s="8">
        <f>'Mar 18'!N28+'APRIL 18'!J28-'APRIL 18'!L28</f>
        <v>41.210000000000008</v>
      </c>
      <c r="O28" s="9"/>
      <c r="P28" s="10"/>
      <c r="Q28" s="10">
        <v>3</v>
      </c>
      <c r="R28" s="8">
        <f t="shared" si="4"/>
        <v>3</v>
      </c>
      <c r="S28" s="10">
        <v>0</v>
      </c>
      <c r="T28" s="8">
        <f t="shared" si="5"/>
        <v>0</v>
      </c>
      <c r="U28" s="8">
        <f>'Mar 18'!U28-'APRIL 18'!Q28-'APRIL 18'!S28</f>
        <v>72.55</v>
      </c>
      <c r="V28" s="8">
        <f t="shared" si="6"/>
        <v>3734.8720000000003</v>
      </c>
    </row>
    <row r="29" spans="1:23" s="11" customFormat="1" ht="20.25" customHeight="1" x14ac:dyDescent="0.3">
      <c r="A29" s="5">
        <v>17</v>
      </c>
      <c r="B29" s="6" t="s">
        <v>35</v>
      </c>
      <c r="C29" s="7">
        <v>1997.83</v>
      </c>
      <c r="D29" s="8">
        <v>2.7349999999999999</v>
      </c>
      <c r="E29" s="8">
        <f t="shared" si="0"/>
        <v>2.7349999999999999</v>
      </c>
      <c r="F29" s="8">
        <v>0</v>
      </c>
      <c r="G29" s="8">
        <f t="shared" si="1"/>
        <v>0</v>
      </c>
      <c r="H29" s="8">
        <f>'Mar 18'!H29+'APRIL 18'!D29+'APRIL 18'!F29</f>
        <v>2283.6162999999997</v>
      </c>
      <c r="I29" s="8">
        <v>109.83</v>
      </c>
      <c r="J29" s="8">
        <v>0.12</v>
      </c>
      <c r="K29" s="8">
        <f t="shared" si="2"/>
        <v>0.12</v>
      </c>
      <c r="L29" s="8">
        <v>0</v>
      </c>
      <c r="M29" s="8">
        <f t="shared" si="3"/>
        <v>0</v>
      </c>
      <c r="N29" s="8">
        <f>'Mar 18'!N29+'APRIL 18'!J29-'APRIL 18'!L29</f>
        <v>140.99799999999999</v>
      </c>
      <c r="O29" s="9">
        <f>D29+J29</f>
        <v>2.855</v>
      </c>
      <c r="P29" s="10">
        <v>0</v>
      </c>
      <c r="Q29" s="10">
        <v>0</v>
      </c>
      <c r="R29" s="8">
        <f t="shared" si="4"/>
        <v>0</v>
      </c>
      <c r="S29" s="10">
        <v>0</v>
      </c>
      <c r="T29" s="8">
        <f t="shared" si="5"/>
        <v>0</v>
      </c>
      <c r="U29" s="8">
        <f>'Mar 18'!U29-'APRIL 18'!Q29-'APRIL 18'!S29</f>
        <v>17.88</v>
      </c>
      <c r="V29" s="8">
        <f t="shared" si="6"/>
        <v>2442.4942999999998</v>
      </c>
    </row>
    <row r="30" spans="1:23" s="16" customFormat="1" ht="24.75" customHeight="1" x14ac:dyDescent="0.25">
      <c r="A30" s="12"/>
      <c r="B30" s="13" t="s">
        <v>36</v>
      </c>
      <c r="C30" s="14">
        <v>15033.32</v>
      </c>
      <c r="D30" s="15">
        <f>D27+D29+D28</f>
        <v>83.204999999999998</v>
      </c>
      <c r="E30" s="15">
        <f t="shared" si="0"/>
        <v>83.204999999999998</v>
      </c>
      <c r="F30" s="15">
        <f t="shared" ref="F30:T30" si="13">F27+F29+F28</f>
        <v>0</v>
      </c>
      <c r="G30" s="15">
        <f t="shared" si="1"/>
        <v>0</v>
      </c>
      <c r="H30" s="15">
        <f>'Mar 18'!H30+'APRIL 18'!D30+'APRIL 18'!F30</f>
        <v>9090.9562999999998</v>
      </c>
      <c r="I30" s="15">
        <f t="shared" si="13"/>
        <v>184.45999999999998</v>
      </c>
      <c r="J30" s="15">
        <f t="shared" si="13"/>
        <v>0.12</v>
      </c>
      <c r="K30" s="15">
        <f t="shared" si="2"/>
        <v>0.12</v>
      </c>
      <c r="L30" s="15">
        <f t="shared" si="13"/>
        <v>0</v>
      </c>
      <c r="M30" s="15">
        <f t="shared" si="3"/>
        <v>0</v>
      </c>
      <c r="N30" s="15">
        <f>'Mar 18'!N30+'APRIL 18'!J30-'APRIL 18'!L30</f>
        <v>233.99800000000002</v>
      </c>
      <c r="O30" s="15">
        <f t="shared" si="13"/>
        <v>50.204999999999998</v>
      </c>
      <c r="P30" s="15">
        <f t="shared" si="13"/>
        <v>0</v>
      </c>
      <c r="Q30" s="15">
        <f t="shared" si="13"/>
        <v>3</v>
      </c>
      <c r="R30" s="15">
        <f t="shared" si="13"/>
        <v>3</v>
      </c>
      <c r="S30" s="15">
        <f t="shared" si="13"/>
        <v>0</v>
      </c>
      <c r="T30" s="15">
        <f t="shared" si="13"/>
        <v>0</v>
      </c>
      <c r="U30" s="15">
        <f>'Mar 18'!U30-'APRIL 18'!Q30-'APRIL 18'!S30</f>
        <v>102.98</v>
      </c>
      <c r="V30" s="15">
        <f t="shared" si="6"/>
        <v>9427.934299999999</v>
      </c>
      <c r="W30" s="17"/>
    </row>
    <row r="31" spans="1:23" s="11" customFormat="1" ht="23.25" customHeight="1" x14ac:dyDescent="0.3">
      <c r="A31" s="5">
        <v>18</v>
      </c>
      <c r="B31" s="6" t="s">
        <v>37</v>
      </c>
      <c r="C31" s="7">
        <v>3431.66</v>
      </c>
      <c r="D31" s="8">
        <v>2.65</v>
      </c>
      <c r="E31" s="8">
        <f t="shared" si="0"/>
        <v>2.65</v>
      </c>
      <c r="F31" s="8">
        <v>0</v>
      </c>
      <c r="G31" s="8">
        <f t="shared" si="1"/>
        <v>0</v>
      </c>
      <c r="H31" s="8">
        <f>'Mar 18'!H31+'APRIL 18'!D31+'APRIL 18'!F31</f>
        <v>3999.8300000000004</v>
      </c>
      <c r="I31" s="8">
        <v>3.8</v>
      </c>
      <c r="J31" s="8">
        <v>0</v>
      </c>
      <c r="K31" s="8">
        <f t="shared" si="2"/>
        <v>0</v>
      </c>
      <c r="L31" s="8">
        <v>0</v>
      </c>
      <c r="M31" s="8">
        <f t="shared" si="3"/>
        <v>0</v>
      </c>
      <c r="N31" s="8">
        <f>'Mar 18'!N31+'APRIL 18'!J31-'APRIL 18'!L31</f>
        <v>7.6</v>
      </c>
      <c r="O31" s="9">
        <f>D31+J31</f>
        <v>2.65</v>
      </c>
      <c r="P31" s="10">
        <v>0</v>
      </c>
      <c r="Q31" s="10">
        <v>0</v>
      </c>
      <c r="R31" s="8">
        <f t="shared" si="4"/>
        <v>0</v>
      </c>
      <c r="S31" s="10">
        <v>0</v>
      </c>
      <c r="T31" s="8">
        <f t="shared" si="5"/>
        <v>0</v>
      </c>
      <c r="U31" s="8">
        <f>'Mar 18'!U31-'APRIL 18'!Q31-'APRIL 18'!S31</f>
        <v>0</v>
      </c>
      <c r="V31" s="8">
        <f t="shared" si="6"/>
        <v>4007.4300000000003</v>
      </c>
    </row>
    <row r="32" spans="1:23" s="11" customFormat="1" ht="20.25" customHeight="1" x14ac:dyDescent="0.3">
      <c r="A32" s="5">
        <v>19</v>
      </c>
      <c r="B32" s="6" t="s">
        <v>38</v>
      </c>
      <c r="C32" s="7">
        <v>3857.4</v>
      </c>
      <c r="D32" s="8">
        <v>11.24</v>
      </c>
      <c r="E32" s="8">
        <f t="shared" si="0"/>
        <v>11.24</v>
      </c>
      <c r="F32" s="8">
        <v>0</v>
      </c>
      <c r="G32" s="8">
        <f t="shared" si="1"/>
        <v>0</v>
      </c>
      <c r="H32" s="8">
        <f>'Mar 18'!H32+'APRIL 18'!D32+'APRIL 18'!F32</f>
        <v>4987.8199999999979</v>
      </c>
      <c r="I32" s="8">
        <v>2</v>
      </c>
      <c r="J32" s="8">
        <v>0</v>
      </c>
      <c r="K32" s="8">
        <f t="shared" si="2"/>
        <v>0</v>
      </c>
      <c r="L32" s="8">
        <v>0</v>
      </c>
      <c r="M32" s="8">
        <f t="shared" si="3"/>
        <v>0</v>
      </c>
      <c r="N32" s="8">
        <f>'Mar 18'!N32+'APRIL 18'!J32-'APRIL 18'!L32</f>
        <v>4</v>
      </c>
      <c r="O32" s="9">
        <f>D32+J32</f>
        <v>11.24</v>
      </c>
      <c r="P32" s="10">
        <v>0</v>
      </c>
      <c r="Q32" s="10">
        <v>0</v>
      </c>
      <c r="R32" s="8">
        <f t="shared" si="4"/>
        <v>0</v>
      </c>
      <c r="S32" s="10">
        <v>0</v>
      </c>
      <c r="T32" s="8">
        <f t="shared" si="5"/>
        <v>0</v>
      </c>
      <c r="U32" s="8">
        <f>'Mar 18'!U32-'APRIL 18'!Q32-'APRIL 18'!S32</f>
        <v>0.03</v>
      </c>
      <c r="V32" s="8">
        <f t="shared" si="6"/>
        <v>4991.8499999999976</v>
      </c>
    </row>
    <row r="33" spans="1:23" s="11" customFormat="1" ht="21.75" customHeight="1" x14ac:dyDescent="0.3">
      <c r="A33" s="5">
        <v>20</v>
      </c>
      <c r="B33" s="6" t="s">
        <v>39</v>
      </c>
      <c r="C33" s="7">
        <v>2025.29</v>
      </c>
      <c r="D33" s="8">
        <v>15.12</v>
      </c>
      <c r="E33" s="8">
        <f t="shared" si="0"/>
        <v>15.12</v>
      </c>
      <c r="F33" s="8">
        <v>0</v>
      </c>
      <c r="G33" s="8">
        <f t="shared" si="1"/>
        <v>0</v>
      </c>
      <c r="H33" s="8">
        <f>'Mar 18'!H33+'APRIL 18'!D33+'APRIL 18'!F33</f>
        <v>2525.6400000000003</v>
      </c>
      <c r="I33" s="8">
        <v>7.3</v>
      </c>
      <c r="J33" s="8">
        <v>0</v>
      </c>
      <c r="K33" s="8">
        <f t="shared" si="2"/>
        <v>0</v>
      </c>
      <c r="L33" s="8">
        <v>0</v>
      </c>
      <c r="M33" s="8">
        <f t="shared" si="3"/>
        <v>0</v>
      </c>
      <c r="N33" s="8">
        <f>'Mar 18'!N33+'APRIL 18'!J33-'APRIL 18'!L33</f>
        <v>155.65000000000003</v>
      </c>
      <c r="O33" s="9">
        <f>D33+J33</f>
        <v>15.12</v>
      </c>
      <c r="P33" s="10">
        <v>0</v>
      </c>
      <c r="Q33" s="10">
        <v>0</v>
      </c>
      <c r="R33" s="8">
        <f t="shared" si="4"/>
        <v>0</v>
      </c>
      <c r="S33" s="10">
        <v>0</v>
      </c>
      <c r="T33" s="8">
        <f t="shared" si="5"/>
        <v>0</v>
      </c>
      <c r="U33" s="8">
        <f>'Mar 18'!U33-'APRIL 18'!Q33-'APRIL 18'!S33</f>
        <v>2.2000000000000002</v>
      </c>
      <c r="V33" s="8">
        <f t="shared" si="6"/>
        <v>2683.4900000000002</v>
      </c>
    </row>
    <row r="34" spans="1:23" s="11" customFormat="1" ht="17.25" customHeight="1" x14ac:dyDescent="0.3">
      <c r="A34" s="5">
        <v>21</v>
      </c>
      <c r="B34" s="6" t="s">
        <v>40</v>
      </c>
      <c r="C34" s="7">
        <v>2997.81</v>
      </c>
      <c r="D34" s="8">
        <v>3.66</v>
      </c>
      <c r="E34" s="8">
        <f t="shared" si="0"/>
        <v>3.66</v>
      </c>
      <c r="F34" s="8">
        <v>0</v>
      </c>
      <c r="G34" s="8">
        <f t="shared" si="1"/>
        <v>0</v>
      </c>
      <c r="H34" s="8">
        <f>'Mar 18'!H34+'APRIL 18'!D34+'APRIL 18'!F34</f>
        <v>4174.82</v>
      </c>
      <c r="I34" s="8">
        <v>3.46</v>
      </c>
      <c r="J34" s="8">
        <v>0</v>
      </c>
      <c r="K34" s="8">
        <f t="shared" si="2"/>
        <v>0</v>
      </c>
      <c r="L34" s="8">
        <v>0</v>
      </c>
      <c r="M34" s="8">
        <f t="shared" si="3"/>
        <v>0</v>
      </c>
      <c r="N34" s="8">
        <f>'Mar 18'!N34+'APRIL 18'!J34-'APRIL 18'!L34</f>
        <v>6.92</v>
      </c>
      <c r="O34" s="9">
        <f>D34+J34</f>
        <v>3.66</v>
      </c>
      <c r="P34" s="10">
        <v>0</v>
      </c>
      <c r="Q34" s="10">
        <v>0</v>
      </c>
      <c r="R34" s="8">
        <f t="shared" si="4"/>
        <v>0</v>
      </c>
      <c r="S34" s="10">
        <v>0</v>
      </c>
      <c r="T34" s="8">
        <f t="shared" si="5"/>
        <v>0</v>
      </c>
      <c r="U34" s="8">
        <f>'Mar 18'!U34-'APRIL 18'!Q34-'APRIL 18'!S34</f>
        <v>1.04</v>
      </c>
      <c r="V34" s="8">
        <f t="shared" si="6"/>
        <v>4182.78</v>
      </c>
    </row>
    <row r="35" spans="1:23" s="16" customFormat="1" ht="24" customHeight="1" x14ac:dyDescent="0.25">
      <c r="A35" s="12"/>
      <c r="B35" s="13" t="s">
        <v>41</v>
      </c>
      <c r="C35" s="14">
        <v>12312.159999999998</v>
      </c>
      <c r="D35" s="15">
        <f>SUM(D31:D34)</f>
        <v>32.67</v>
      </c>
      <c r="E35" s="15">
        <f t="shared" si="0"/>
        <v>32.67</v>
      </c>
      <c r="F35" s="15">
        <f t="shared" ref="F35:T35" si="14">SUM(F31:F34)</f>
        <v>0</v>
      </c>
      <c r="G35" s="15">
        <f t="shared" si="1"/>
        <v>0</v>
      </c>
      <c r="H35" s="15">
        <f>'Mar 18'!H35+'APRIL 18'!D35+'APRIL 18'!F35</f>
        <v>15688.11</v>
      </c>
      <c r="I35" s="15">
        <f t="shared" si="14"/>
        <v>16.559999999999999</v>
      </c>
      <c r="J35" s="15">
        <f t="shared" si="14"/>
        <v>0</v>
      </c>
      <c r="K35" s="15">
        <f t="shared" si="2"/>
        <v>0</v>
      </c>
      <c r="L35" s="15">
        <f t="shared" si="14"/>
        <v>0</v>
      </c>
      <c r="M35" s="15">
        <f t="shared" si="3"/>
        <v>0</v>
      </c>
      <c r="N35" s="15">
        <f>'Mar 18'!N35+'APRIL 18'!J35-'APRIL 18'!L35</f>
        <v>174.17000000000002</v>
      </c>
      <c r="O35" s="15">
        <f t="shared" si="14"/>
        <v>32.67</v>
      </c>
      <c r="P35" s="15">
        <f t="shared" si="14"/>
        <v>0</v>
      </c>
      <c r="Q35" s="15">
        <f t="shared" si="14"/>
        <v>0</v>
      </c>
      <c r="R35" s="15">
        <f t="shared" si="14"/>
        <v>0</v>
      </c>
      <c r="S35" s="15">
        <f t="shared" si="14"/>
        <v>0</v>
      </c>
      <c r="T35" s="15">
        <f t="shared" si="14"/>
        <v>0</v>
      </c>
      <c r="U35" s="15">
        <f>'Mar 18'!U35-'APRIL 18'!Q35-'APRIL 18'!S35</f>
        <v>3.27</v>
      </c>
      <c r="V35" s="15">
        <f t="shared" si="6"/>
        <v>15865.550000000001</v>
      </c>
      <c r="W35" s="17"/>
    </row>
    <row r="36" spans="1:23" s="16" customFormat="1" ht="24.75" customHeight="1" x14ac:dyDescent="0.25">
      <c r="A36" s="12"/>
      <c r="B36" s="13" t="s">
        <v>42</v>
      </c>
      <c r="C36" s="14">
        <v>27345.479999999996</v>
      </c>
      <c r="D36" s="15">
        <f>D35+D30+D26</f>
        <v>176.215</v>
      </c>
      <c r="E36" s="15">
        <f t="shared" si="0"/>
        <v>176.215</v>
      </c>
      <c r="F36" s="15">
        <f t="shared" ref="F36:T36" si="15">F35+F30+F26</f>
        <v>0</v>
      </c>
      <c r="G36" s="15">
        <f t="shared" si="1"/>
        <v>0</v>
      </c>
      <c r="H36" s="15">
        <f>'Mar 18'!H36+'APRIL 18'!D36+'APRIL 18'!F36</f>
        <v>36114.878299999997</v>
      </c>
      <c r="I36" s="15">
        <f t="shared" si="15"/>
        <v>290.77</v>
      </c>
      <c r="J36" s="15">
        <f t="shared" si="15"/>
        <v>0.36</v>
      </c>
      <c r="K36" s="15">
        <f t="shared" si="2"/>
        <v>0.36</v>
      </c>
      <c r="L36" s="15">
        <f t="shared" si="15"/>
        <v>0</v>
      </c>
      <c r="M36" s="15">
        <f t="shared" si="3"/>
        <v>0</v>
      </c>
      <c r="N36" s="15">
        <f>'Mar 18'!N36+'APRIL 18'!J36-'APRIL 18'!L36</f>
        <v>958.40599999999995</v>
      </c>
      <c r="O36" s="15">
        <f t="shared" si="15"/>
        <v>143.45499999999998</v>
      </c>
      <c r="P36" s="15">
        <f t="shared" si="15"/>
        <v>0</v>
      </c>
      <c r="Q36" s="15">
        <f t="shared" si="15"/>
        <v>3.07</v>
      </c>
      <c r="R36" s="15">
        <f t="shared" si="15"/>
        <v>3.07</v>
      </c>
      <c r="S36" s="15">
        <f t="shared" si="15"/>
        <v>0</v>
      </c>
      <c r="T36" s="15">
        <f t="shared" si="15"/>
        <v>0</v>
      </c>
      <c r="U36" s="15">
        <f>'Mar 18'!U36-'APRIL 18'!Q36-'APRIL 18'!S36</f>
        <v>107.91000000000001</v>
      </c>
      <c r="V36" s="15">
        <f t="shared" si="6"/>
        <v>37181.194300000003</v>
      </c>
      <c r="W36" s="17"/>
    </row>
    <row r="37" spans="1:23" s="11" customFormat="1" ht="23.25" customHeight="1" x14ac:dyDescent="0.3">
      <c r="A37" s="5">
        <v>22</v>
      </c>
      <c r="B37" s="6" t="s">
        <v>43</v>
      </c>
      <c r="C37" s="7">
        <v>2519.0973333333336</v>
      </c>
      <c r="D37" s="8">
        <v>191.3</v>
      </c>
      <c r="E37" s="8">
        <f t="shared" si="0"/>
        <v>191.3</v>
      </c>
      <c r="F37" s="8">
        <v>0</v>
      </c>
      <c r="G37" s="8">
        <f t="shared" si="1"/>
        <v>0</v>
      </c>
      <c r="H37" s="8">
        <f>'Mar 18'!H37+'APRIL 18'!D37+'APRIL 18'!F37</f>
        <v>9175.4359999999997</v>
      </c>
      <c r="I37" s="8">
        <v>0</v>
      </c>
      <c r="J37" s="8">
        <v>0</v>
      </c>
      <c r="K37" s="8">
        <f t="shared" si="2"/>
        <v>0</v>
      </c>
      <c r="L37" s="8">
        <v>0</v>
      </c>
      <c r="M37" s="8">
        <f t="shared" si="3"/>
        <v>0</v>
      </c>
      <c r="N37" s="8">
        <f>'Mar 18'!N37+'APRIL 18'!J37-'APRIL 18'!L37</f>
        <v>0</v>
      </c>
      <c r="O37" s="9">
        <f>D37+J37</f>
        <v>191.3</v>
      </c>
      <c r="P37" s="10">
        <v>0</v>
      </c>
      <c r="Q37" s="8">
        <v>0</v>
      </c>
      <c r="R37" s="8">
        <f t="shared" si="4"/>
        <v>0</v>
      </c>
      <c r="S37" s="10">
        <v>0</v>
      </c>
      <c r="T37" s="8">
        <f t="shared" si="5"/>
        <v>0</v>
      </c>
      <c r="U37" s="8">
        <f>'Mar 18'!U37-'APRIL 18'!Q37-'APRIL 18'!S37</f>
        <v>0</v>
      </c>
      <c r="V37" s="8">
        <f t="shared" si="6"/>
        <v>9175.4359999999997</v>
      </c>
    </row>
    <row r="38" spans="1:23" s="11" customFormat="1" ht="21.75" customHeight="1" x14ac:dyDescent="0.3">
      <c r="A38" s="5">
        <v>23</v>
      </c>
      <c r="B38" s="6" t="s">
        <v>44</v>
      </c>
      <c r="C38" s="7">
        <v>1849.9516666666666</v>
      </c>
      <c r="D38" s="8">
        <v>10.16</v>
      </c>
      <c r="E38" s="8">
        <f t="shared" si="0"/>
        <v>10.16</v>
      </c>
      <c r="F38" s="8">
        <v>0</v>
      </c>
      <c r="G38" s="8">
        <f t="shared" si="1"/>
        <v>0</v>
      </c>
      <c r="H38" s="8">
        <f>'Mar 18'!H38+'APRIL 18'!D38+'APRIL 18'!F38</f>
        <v>6478.5439999999962</v>
      </c>
      <c r="I38" s="8">
        <v>0</v>
      </c>
      <c r="J38" s="8">
        <v>0</v>
      </c>
      <c r="K38" s="8">
        <f t="shared" si="2"/>
        <v>0</v>
      </c>
      <c r="L38" s="8">
        <v>0</v>
      </c>
      <c r="M38" s="8">
        <f t="shared" si="3"/>
        <v>0</v>
      </c>
      <c r="N38" s="8">
        <f>'Mar 18'!N38+'APRIL 18'!J38-'APRIL 18'!L38</f>
        <v>0</v>
      </c>
      <c r="O38" s="9">
        <f>D38+J38</f>
        <v>10.16</v>
      </c>
      <c r="P38" s="10">
        <v>0</v>
      </c>
      <c r="Q38" s="8">
        <v>0</v>
      </c>
      <c r="R38" s="8">
        <f t="shared" si="4"/>
        <v>0</v>
      </c>
      <c r="S38" s="10">
        <v>0</v>
      </c>
      <c r="T38" s="8">
        <f t="shared" si="5"/>
        <v>0</v>
      </c>
      <c r="U38" s="8">
        <f>'Mar 18'!U38-'APRIL 18'!Q38-'APRIL 18'!S38</f>
        <v>0</v>
      </c>
      <c r="V38" s="8">
        <f t="shared" si="6"/>
        <v>6478.5439999999962</v>
      </c>
    </row>
    <row r="39" spans="1:23" s="11" customFormat="1" ht="19.5" customHeight="1" x14ac:dyDescent="0.3">
      <c r="A39" s="5">
        <v>24</v>
      </c>
      <c r="B39" s="6" t="s">
        <v>45</v>
      </c>
      <c r="C39" s="7">
        <v>2835.8183333333332</v>
      </c>
      <c r="D39" s="8">
        <v>34.79</v>
      </c>
      <c r="E39" s="8">
        <f t="shared" si="0"/>
        <v>34.79</v>
      </c>
      <c r="F39" s="8">
        <v>0</v>
      </c>
      <c r="G39" s="8">
        <f t="shared" si="1"/>
        <v>0</v>
      </c>
      <c r="H39" s="8">
        <f>'Mar 18'!H39+'APRIL 18'!D39+'APRIL 18'!F39</f>
        <v>11460.416999999998</v>
      </c>
      <c r="I39" s="8">
        <v>0</v>
      </c>
      <c r="J39" s="8">
        <v>0</v>
      </c>
      <c r="K39" s="8">
        <f t="shared" si="2"/>
        <v>0</v>
      </c>
      <c r="L39" s="8">
        <v>0</v>
      </c>
      <c r="M39" s="8">
        <f t="shared" si="3"/>
        <v>0</v>
      </c>
      <c r="N39" s="8">
        <f>'Mar 18'!N39+'APRIL 18'!J39-'APRIL 18'!L39</f>
        <v>0</v>
      </c>
      <c r="O39" s="9">
        <f>D39+J39</f>
        <v>34.79</v>
      </c>
      <c r="P39" s="10">
        <v>0</v>
      </c>
      <c r="Q39" s="8">
        <v>0</v>
      </c>
      <c r="R39" s="8">
        <f t="shared" si="4"/>
        <v>0</v>
      </c>
      <c r="S39" s="10">
        <v>0</v>
      </c>
      <c r="T39" s="8">
        <f t="shared" si="5"/>
        <v>0</v>
      </c>
      <c r="U39" s="8">
        <f>'Mar 18'!U39-'APRIL 18'!Q39-'APRIL 18'!S39</f>
        <v>0</v>
      </c>
      <c r="V39" s="8">
        <f t="shared" si="6"/>
        <v>11460.416999999998</v>
      </c>
    </row>
    <row r="40" spans="1:23" s="11" customFormat="1" ht="19.5" customHeight="1" x14ac:dyDescent="0.3">
      <c r="A40" s="5">
        <v>25</v>
      </c>
      <c r="B40" s="68" t="s">
        <v>64</v>
      </c>
      <c r="C40" s="7"/>
      <c r="D40" s="8">
        <v>8</v>
      </c>
      <c r="E40" s="8">
        <f t="shared" si="0"/>
        <v>8</v>
      </c>
      <c r="F40" s="8">
        <v>0</v>
      </c>
      <c r="G40" s="8">
        <f t="shared" si="1"/>
        <v>0</v>
      </c>
      <c r="H40" s="8">
        <v>8</v>
      </c>
      <c r="I40" s="8"/>
      <c r="J40" s="8">
        <v>0</v>
      </c>
      <c r="K40" s="8">
        <f t="shared" si="2"/>
        <v>0</v>
      </c>
      <c r="L40" s="8">
        <v>0</v>
      </c>
      <c r="M40" s="8">
        <f t="shared" si="3"/>
        <v>0</v>
      </c>
      <c r="N40" s="8">
        <f>'Mar 18'!N40+'APRIL 18'!J40-'APRIL 18'!L40</f>
        <v>0</v>
      </c>
      <c r="O40" s="9"/>
      <c r="P40" s="10"/>
      <c r="Q40" s="8">
        <v>0</v>
      </c>
      <c r="R40" s="8">
        <f t="shared" si="4"/>
        <v>0</v>
      </c>
      <c r="S40" s="10">
        <v>0</v>
      </c>
      <c r="T40" s="8">
        <f t="shared" si="5"/>
        <v>0</v>
      </c>
      <c r="U40" s="8">
        <f>'Mar 18'!U40+'APRIL 18'!Q40-'APRIL 18'!S40</f>
        <v>0</v>
      </c>
      <c r="V40" s="8">
        <f t="shared" ref="V40" si="16">H40+N40+U40</f>
        <v>8</v>
      </c>
    </row>
    <row r="41" spans="1:23" s="16" customFormat="1" ht="19.5" customHeight="1" x14ac:dyDescent="0.25">
      <c r="A41" s="12"/>
      <c r="B41" s="13" t="s">
        <v>46</v>
      </c>
      <c r="C41" s="14">
        <v>7204.8673333333336</v>
      </c>
      <c r="D41" s="15">
        <f>SUM(D37:D40)</f>
        <v>244.25</v>
      </c>
      <c r="E41" s="15">
        <f t="shared" si="0"/>
        <v>244.25</v>
      </c>
      <c r="F41" s="15">
        <f t="shared" ref="F41:V41" si="17">SUM(F37:F40)</f>
        <v>0</v>
      </c>
      <c r="G41" s="15">
        <f t="shared" si="1"/>
        <v>0</v>
      </c>
      <c r="H41" s="15">
        <f>SUM(H37:H40)</f>
        <v>27122.396999999994</v>
      </c>
      <c r="I41" s="15">
        <f t="shared" si="17"/>
        <v>0</v>
      </c>
      <c r="J41" s="15">
        <f t="shared" si="17"/>
        <v>0</v>
      </c>
      <c r="K41" s="15">
        <f t="shared" si="2"/>
        <v>0</v>
      </c>
      <c r="L41" s="15">
        <f t="shared" si="17"/>
        <v>0</v>
      </c>
      <c r="M41" s="15">
        <f t="shared" si="3"/>
        <v>0</v>
      </c>
      <c r="N41" s="15">
        <f t="shared" si="17"/>
        <v>0</v>
      </c>
      <c r="O41" s="15">
        <f t="shared" si="17"/>
        <v>236.25</v>
      </c>
      <c r="P41" s="15">
        <f t="shared" si="17"/>
        <v>0</v>
      </c>
      <c r="Q41" s="15">
        <f t="shared" si="17"/>
        <v>0</v>
      </c>
      <c r="R41" s="15">
        <f t="shared" si="17"/>
        <v>0</v>
      </c>
      <c r="S41" s="15">
        <f t="shared" si="17"/>
        <v>0</v>
      </c>
      <c r="T41" s="15">
        <f t="shared" si="17"/>
        <v>0</v>
      </c>
      <c r="U41" s="15">
        <f t="shared" si="17"/>
        <v>0</v>
      </c>
      <c r="V41" s="15">
        <f t="shared" si="17"/>
        <v>27122.396999999994</v>
      </c>
      <c r="W41" s="17"/>
    </row>
    <row r="42" spans="1:23" s="11" customFormat="1" ht="18.75" customHeight="1" x14ac:dyDescent="0.3">
      <c r="A42" s="5">
        <v>26</v>
      </c>
      <c r="B42" s="6" t="s">
        <v>47</v>
      </c>
      <c r="C42" s="7">
        <v>1805.24</v>
      </c>
      <c r="D42" s="8">
        <v>58.47</v>
      </c>
      <c r="E42" s="8">
        <f t="shared" si="0"/>
        <v>58.47</v>
      </c>
      <c r="F42" s="8">
        <v>0</v>
      </c>
      <c r="G42" s="8">
        <f t="shared" si="1"/>
        <v>0</v>
      </c>
      <c r="H42" s="8">
        <f>'Mar 18'!H41+D42+F42</f>
        <v>6965.6400000000021</v>
      </c>
      <c r="I42" s="8">
        <v>0.68</v>
      </c>
      <c r="J42" s="8">
        <v>0</v>
      </c>
      <c r="K42" s="8">
        <f t="shared" si="2"/>
        <v>0</v>
      </c>
      <c r="L42" s="8">
        <v>0</v>
      </c>
      <c r="M42" s="8">
        <f t="shared" si="3"/>
        <v>0</v>
      </c>
      <c r="N42" s="8">
        <f>'Mar 18'!N41+'APRIL 18'!J42-'APRIL 18'!L42</f>
        <v>0.70000000000000007</v>
      </c>
      <c r="O42" s="9">
        <f>D42+J42</f>
        <v>58.47</v>
      </c>
      <c r="P42" s="10">
        <v>14.43</v>
      </c>
      <c r="Q42" s="10">
        <v>0</v>
      </c>
      <c r="R42" s="8">
        <f t="shared" si="4"/>
        <v>0</v>
      </c>
      <c r="S42" s="10">
        <v>0</v>
      </c>
      <c r="T42" s="8">
        <f t="shared" si="5"/>
        <v>0</v>
      </c>
      <c r="U42" s="8">
        <f>'Mar 18'!U41+'APRIL 18'!Q42-'APRIL 18'!S42</f>
        <v>14.43</v>
      </c>
      <c r="V42" s="8">
        <f>H42+N42+U42</f>
        <v>6980.7700000000023</v>
      </c>
    </row>
    <row r="43" spans="1:23" s="11" customFormat="1" ht="21" customHeight="1" x14ac:dyDescent="0.3">
      <c r="A43" s="5">
        <v>27</v>
      </c>
      <c r="B43" s="6" t="s">
        <v>48</v>
      </c>
      <c r="C43" s="7">
        <v>1445.46</v>
      </c>
      <c r="D43" s="8">
        <v>7</v>
      </c>
      <c r="E43" s="8">
        <f t="shared" si="0"/>
        <v>7</v>
      </c>
      <c r="F43" s="8">
        <v>0</v>
      </c>
      <c r="G43" s="8">
        <f t="shared" si="1"/>
        <v>0</v>
      </c>
      <c r="H43" s="8">
        <f>'Mar 18'!H42+D43+F43</f>
        <v>6289.7200000000021</v>
      </c>
      <c r="I43" s="8">
        <v>0.96</v>
      </c>
      <c r="J43" s="8">
        <v>0</v>
      </c>
      <c r="K43" s="8">
        <f t="shared" si="2"/>
        <v>0</v>
      </c>
      <c r="L43" s="8">
        <v>0</v>
      </c>
      <c r="M43" s="8">
        <f t="shared" si="3"/>
        <v>0</v>
      </c>
      <c r="N43" s="8">
        <f>'Mar 18'!N42+'APRIL 18'!J43-'APRIL 18'!L43</f>
        <v>0.96</v>
      </c>
      <c r="O43" s="9">
        <f>D43+J43</f>
        <v>7</v>
      </c>
      <c r="P43" s="10">
        <v>0</v>
      </c>
      <c r="Q43" s="10">
        <v>0</v>
      </c>
      <c r="R43" s="8">
        <f t="shared" si="4"/>
        <v>0</v>
      </c>
      <c r="S43" s="10">
        <v>0</v>
      </c>
      <c r="T43" s="8">
        <f t="shared" si="5"/>
        <v>0</v>
      </c>
      <c r="U43" s="8">
        <f>'Mar 18'!U42+'APRIL 18'!Q43-'APRIL 18'!S43</f>
        <v>0</v>
      </c>
      <c r="V43" s="8">
        <f t="shared" ref="V43:V50" si="18">H43+N43+U43</f>
        <v>6290.6800000000021</v>
      </c>
    </row>
    <row r="44" spans="1:23" s="11" customFormat="1" ht="21.75" customHeight="1" x14ac:dyDescent="0.3">
      <c r="A44" s="5">
        <v>28</v>
      </c>
      <c r="B44" s="6" t="s">
        <v>49</v>
      </c>
      <c r="C44" s="7">
        <v>1814.93</v>
      </c>
      <c r="D44" s="8">
        <v>19.350000000000001</v>
      </c>
      <c r="E44" s="8">
        <f t="shared" si="0"/>
        <v>19.350000000000001</v>
      </c>
      <c r="F44" s="8">
        <v>0</v>
      </c>
      <c r="G44" s="8">
        <f t="shared" si="1"/>
        <v>0</v>
      </c>
      <c r="H44" s="8">
        <f>'Mar 18'!H43+D44+F44</f>
        <v>7208.71</v>
      </c>
      <c r="I44" s="8">
        <v>6.89</v>
      </c>
      <c r="J44" s="8">
        <v>0</v>
      </c>
      <c r="K44" s="8">
        <f t="shared" si="2"/>
        <v>0</v>
      </c>
      <c r="L44" s="8">
        <v>0</v>
      </c>
      <c r="M44" s="8">
        <f t="shared" si="3"/>
        <v>0</v>
      </c>
      <c r="N44" s="8">
        <f>'Mar 18'!N43+'APRIL 18'!J44-'APRIL 18'!L44</f>
        <v>6.89</v>
      </c>
      <c r="O44" s="9">
        <f>D44+J44</f>
        <v>19.350000000000001</v>
      </c>
      <c r="P44" s="10">
        <v>0.03</v>
      </c>
      <c r="Q44" s="10">
        <v>0</v>
      </c>
      <c r="R44" s="8">
        <f t="shared" si="4"/>
        <v>0</v>
      </c>
      <c r="S44" s="10">
        <v>0</v>
      </c>
      <c r="T44" s="8">
        <f t="shared" si="5"/>
        <v>0</v>
      </c>
      <c r="U44" s="8">
        <f>'Mar 18'!U43+'APRIL 18'!Q44-'APRIL 18'!S44</f>
        <v>0.03</v>
      </c>
      <c r="V44" s="8">
        <f t="shared" si="18"/>
        <v>7215.63</v>
      </c>
    </row>
    <row r="45" spans="1:23" s="11" customFormat="1" ht="15.75" customHeight="1" x14ac:dyDescent="0.3">
      <c r="A45" s="5">
        <v>29</v>
      </c>
      <c r="B45" s="6" t="s">
        <v>50</v>
      </c>
      <c r="C45" s="7">
        <v>1723.79</v>
      </c>
      <c r="D45" s="8">
        <v>17.07</v>
      </c>
      <c r="E45" s="8">
        <f t="shared" si="0"/>
        <v>17.07</v>
      </c>
      <c r="F45" s="8">
        <v>0</v>
      </c>
      <c r="G45" s="8">
        <f t="shared" si="1"/>
        <v>0</v>
      </c>
      <c r="H45" s="8">
        <f>'Mar 18'!H44+D45+F45</f>
        <v>5804.3400000000011</v>
      </c>
      <c r="I45" s="8">
        <v>0.505</v>
      </c>
      <c r="J45" s="8">
        <v>0</v>
      </c>
      <c r="K45" s="8">
        <f t="shared" si="2"/>
        <v>0</v>
      </c>
      <c r="L45" s="8">
        <v>0</v>
      </c>
      <c r="M45" s="8">
        <f t="shared" si="3"/>
        <v>0</v>
      </c>
      <c r="N45" s="8">
        <f>'Mar 18'!N44+'APRIL 18'!J45-'APRIL 18'!L45</f>
        <v>0.505</v>
      </c>
      <c r="O45" s="9">
        <f>D45+J45</f>
        <v>17.07</v>
      </c>
      <c r="P45" s="10">
        <v>14.43</v>
      </c>
      <c r="Q45" s="10">
        <v>0</v>
      </c>
      <c r="R45" s="8">
        <f t="shared" si="4"/>
        <v>0</v>
      </c>
      <c r="S45" s="10">
        <v>0</v>
      </c>
      <c r="T45" s="8">
        <f t="shared" si="5"/>
        <v>0</v>
      </c>
      <c r="U45" s="8">
        <f>'Mar 18'!U44+'APRIL 18'!Q45-'APRIL 18'!S45</f>
        <v>0</v>
      </c>
      <c r="V45" s="8">
        <f t="shared" si="18"/>
        <v>5804.8450000000012</v>
      </c>
    </row>
    <row r="46" spans="1:23" s="16" customFormat="1" ht="27" customHeight="1" x14ac:dyDescent="0.25">
      <c r="A46" s="12"/>
      <c r="B46" s="13" t="s">
        <v>51</v>
      </c>
      <c r="C46" s="14">
        <v>6789.42</v>
      </c>
      <c r="D46" s="15">
        <f>SUM(D42:D45)</f>
        <v>101.88999999999999</v>
      </c>
      <c r="E46" s="15">
        <f t="shared" si="0"/>
        <v>101.88999999999999</v>
      </c>
      <c r="F46" s="15">
        <f t="shared" ref="F46:T46" si="19">SUM(F42:F45)</f>
        <v>0</v>
      </c>
      <c r="G46" s="15">
        <f t="shared" si="1"/>
        <v>0</v>
      </c>
      <c r="H46" s="15">
        <f>'Mar 18'!H45+D46+F46</f>
        <v>26268.410000000003</v>
      </c>
      <c r="I46" s="15">
        <f t="shared" si="19"/>
        <v>9.0350000000000001</v>
      </c>
      <c r="J46" s="15">
        <f t="shared" si="19"/>
        <v>0</v>
      </c>
      <c r="K46" s="15">
        <f t="shared" si="2"/>
        <v>0</v>
      </c>
      <c r="L46" s="15">
        <f t="shared" si="19"/>
        <v>0</v>
      </c>
      <c r="M46" s="15">
        <f t="shared" si="3"/>
        <v>0</v>
      </c>
      <c r="N46" s="15">
        <f>'Mar 18'!N45+'APRIL 18'!J46-'APRIL 18'!L46</f>
        <v>9.0550000000000015</v>
      </c>
      <c r="O46" s="15">
        <f t="shared" si="19"/>
        <v>101.88999999999999</v>
      </c>
      <c r="P46" s="15">
        <f t="shared" si="19"/>
        <v>28.89</v>
      </c>
      <c r="Q46" s="15">
        <f t="shared" si="19"/>
        <v>0</v>
      </c>
      <c r="R46" s="15">
        <f t="shared" si="19"/>
        <v>0</v>
      </c>
      <c r="S46" s="15">
        <f t="shared" si="19"/>
        <v>0</v>
      </c>
      <c r="T46" s="15">
        <f t="shared" si="19"/>
        <v>0</v>
      </c>
      <c r="U46" s="15">
        <f>'Mar 18'!U45+'APRIL 18'!Q46-'APRIL 18'!S46</f>
        <v>14.459999999999999</v>
      </c>
      <c r="V46" s="15">
        <f t="shared" si="18"/>
        <v>26291.925000000003</v>
      </c>
      <c r="W46" s="17"/>
    </row>
    <row r="47" spans="1:23" s="16" customFormat="1" ht="24.75" customHeight="1" x14ac:dyDescent="0.25">
      <c r="A47" s="12"/>
      <c r="B47" s="13" t="s">
        <v>52</v>
      </c>
      <c r="C47" s="14">
        <v>13994.287333333334</v>
      </c>
      <c r="D47" s="15">
        <f>D41+D46</f>
        <v>346.14</v>
      </c>
      <c r="E47" s="15">
        <f t="shared" si="0"/>
        <v>346.14</v>
      </c>
      <c r="F47" s="15">
        <f t="shared" ref="F47:T47" si="20">F41+F46</f>
        <v>0</v>
      </c>
      <c r="G47" s="15">
        <f t="shared" si="1"/>
        <v>0</v>
      </c>
      <c r="H47" s="15">
        <f>'Mar 18'!H46+D47+F47</f>
        <v>53390.806999999993</v>
      </c>
      <c r="I47" s="15">
        <f t="shared" si="20"/>
        <v>9.0350000000000001</v>
      </c>
      <c r="J47" s="15">
        <f t="shared" si="20"/>
        <v>0</v>
      </c>
      <c r="K47" s="15">
        <f t="shared" si="2"/>
        <v>0</v>
      </c>
      <c r="L47" s="15">
        <f t="shared" si="20"/>
        <v>0</v>
      </c>
      <c r="M47" s="15">
        <f t="shared" si="3"/>
        <v>0</v>
      </c>
      <c r="N47" s="15">
        <f>'Mar 18'!N46+'APRIL 18'!J47-'APRIL 18'!L47</f>
        <v>9.0550000000000015</v>
      </c>
      <c r="O47" s="15">
        <f t="shared" si="20"/>
        <v>338.14</v>
      </c>
      <c r="P47" s="15">
        <f t="shared" si="20"/>
        <v>28.89</v>
      </c>
      <c r="Q47" s="15">
        <f t="shared" si="20"/>
        <v>0</v>
      </c>
      <c r="R47" s="15">
        <f t="shared" si="20"/>
        <v>0</v>
      </c>
      <c r="S47" s="15">
        <f t="shared" si="20"/>
        <v>0</v>
      </c>
      <c r="T47" s="15">
        <f t="shared" si="20"/>
        <v>0</v>
      </c>
      <c r="U47" s="15">
        <f>'Mar 18'!U46+'APRIL 18'!Q47-'APRIL 18'!S47</f>
        <v>14.459999999999999</v>
      </c>
      <c r="V47" s="15">
        <f t="shared" si="18"/>
        <v>53414.321999999993</v>
      </c>
      <c r="W47" s="17"/>
    </row>
    <row r="48" spans="1:23" s="16" customFormat="1" ht="31.5" customHeight="1" x14ac:dyDescent="0.25">
      <c r="A48" s="12"/>
      <c r="B48" s="13" t="s">
        <v>53</v>
      </c>
      <c r="C48" s="14">
        <v>43833.390666666666</v>
      </c>
      <c r="D48" s="15">
        <f>D47+D36+D23</f>
        <v>525.95000000000005</v>
      </c>
      <c r="E48" s="15">
        <f t="shared" si="0"/>
        <v>525.95000000000005</v>
      </c>
      <c r="F48" s="15">
        <f t="shared" ref="F48:T48" si="21">F47+F36+F23</f>
        <v>0</v>
      </c>
      <c r="G48" s="15">
        <f t="shared" si="1"/>
        <v>0</v>
      </c>
      <c r="H48" s="15">
        <f>'Mar 18'!H47+D48+F48</f>
        <v>95318.428299999985</v>
      </c>
      <c r="I48" s="15">
        <f t="shared" si="21"/>
        <v>3747.752</v>
      </c>
      <c r="J48" s="15">
        <f t="shared" si="21"/>
        <v>17.23</v>
      </c>
      <c r="K48" s="15">
        <f t="shared" si="2"/>
        <v>17.23</v>
      </c>
      <c r="L48" s="15">
        <f t="shared" si="21"/>
        <v>0</v>
      </c>
      <c r="M48" s="15">
        <f t="shared" si="3"/>
        <v>0</v>
      </c>
      <c r="N48" s="15">
        <f>'Mar 18'!N47+'APRIL 18'!J48-'APRIL 18'!L48</f>
        <v>5345.4939999999988</v>
      </c>
      <c r="O48" s="15">
        <f t="shared" si="21"/>
        <v>502.05999999999995</v>
      </c>
      <c r="P48" s="15">
        <f t="shared" si="21"/>
        <v>170.09799999999996</v>
      </c>
      <c r="Q48" s="15">
        <f t="shared" si="21"/>
        <v>5.34</v>
      </c>
      <c r="R48" s="15">
        <f>R47+R36+R23</f>
        <v>5.34</v>
      </c>
      <c r="S48" s="15">
        <f t="shared" si="21"/>
        <v>0</v>
      </c>
      <c r="T48" s="15">
        <f t="shared" si="21"/>
        <v>0</v>
      </c>
      <c r="U48" s="15">
        <f>'Mar 18'!U47+'APRIL 18'!Q48-'APRIL 18'!S48</f>
        <v>752.31000000000006</v>
      </c>
      <c r="V48" s="15">
        <f t="shared" si="18"/>
        <v>101416.23229999997</v>
      </c>
      <c r="W48" s="17"/>
    </row>
    <row r="49" spans="2:22" s="27" customFormat="1" ht="24" hidden="1" customHeight="1" x14ac:dyDescent="0.25">
      <c r="C49" s="28"/>
      <c r="D49" s="57"/>
      <c r="E49" s="8" t="e">
        <f>'[1]feb 18'!E48+#REF!</f>
        <v>#REF!</v>
      </c>
      <c r="F49" s="57"/>
      <c r="G49" s="8">
        <f t="shared" ref="G49:G50" si="22">F49</f>
        <v>0</v>
      </c>
      <c r="H49" s="8"/>
      <c r="I49" s="57"/>
      <c r="J49" s="57"/>
      <c r="K49" s="8" t="e">
        <f>'[1]feb 18'!K48+#REF!</f>
        <v>#REF!</v>
      </c>
      <c r="L49" s="57"/>
      <c r="M49" s="8">
        <f t="shared" ref="M49:M50" si="23">L49</f>
        <v>0</v>
      </c>
      <c r="N49" s="8">
        <f>'Mar 18'!N49+'APRIL 18'!J49-'APRIL 18'!L49</f>
        <v>4962.2130000000006</v>
      </c>
      <c r="O49" s="57"/>
      <c r="P49" s="57"/>
      <c r="Q49" s="57"/>
      <c r="R49" s="29">
        <f>'[1]nov 17'!R48+'[1]dec 17'!Q48</f>
        <v>0</v>
      </c>
      <c r="S49" s="57"/>
      <c r="T49" s="8">
        <f>'[1]jan 18'!T48+'[1]feb 18'!S48</f>
        <v>0</v>
      </c>
      <c r="U49" s="8" t="e">
        <f>#REF!+'APRIL 18'!Q49-'APRIL 18'!S49</f>
        <v>#REF!</v>
      </c>
      <c r="V49" s="8" t="e">
        <f t="shared" si="18"/>
        <v>#REF!</v>
      </c>
    </row>
    <row r="50" spans="2:22" s="31" customFormat="1" ht="24" hidden="1" customHeight="1" x14ac:dyDescent="0.25">
      <c r="C50" s="32"/>
      <c r="D50" s="33"/>
      <c r="E50" s="8" t="e">
        <f>'[1]feb 18'!E49+#REF!</f>
        <v>#REF!</v>
      </c>
      <c r="F50" s="33"/>
      <c r="G50" s="8">
        <f t="shared" si="22"/>
        <v>0</v>
      </c>
      <c r="H50" s="8"/>
      <c r="I50" s="33"/>
      <c r="J50" s="33"/>
      <c r="K50" s="8" t="e">
        <f>'[1]feb 18'!K49+#REF!</f>
        <v>#REF!</v>
      </c>
      <c r="L50" s="33"/>
      <c r="M50" s="8">
        <f t="shared" si="23"/>
        <v>0</v>
      </c>
      <c r="N50" s="8">
        <f>'Mar 18'!N50+'APRIL 18'!J50-'APRIL 18'!L50</f>
        <v>0</v>
      </c>
      <c r="O50" s="33"/>
      <c r="P50" s="33"/>
      <c r="Q50" s="33"/>
      <c r="R50" s="8">
        <f>'[1]nov 17'!R49+'[1]dec 17'!Q49</f>
        <v>0</v>
      </c>
      <c r="S50" s="33"/>
      <c r="T50" s="8">
        <f>'[1]jan 18'!T49+'[1]feb 18'!S49</f>
        <v>0.09</v>
      </c>
      <c r="U50" s="8" t="e">
        <f>#REF!+'APRIL 18'!Q50-'APRIL 18'!S50</f>
        <v>#REF!</v>
      </c>
      <c r="V50" s="8" t="e">
        <f t="shared" si="18"/>
        <v>#REF!</v>
      </c>
    </row>
    <row r="51" spans="2:22" s="31" customFormat="1" ht="24" customHeight="1" x14ac:dyDescent="0.25">
      <c r="C51" s="32"/>
      <c r="D51" s="33"/>
      <c r="E51" s="63"/>
      <c r="F51" s="33"/>
      <c r="G51" s="63"/>
      <c r="H51" s="63">
        <f>'Mar 18'!H47+'APRIL 18'!E48</f>
        <v>95318.428299999985</v>
      </c>
      <c r="I51" s="33"/>
      <c r="J51" s="33"/>
      <c r="K51" s="63"/>
      <c r="L51" s="33"/>
      <c r="M51" s="63"/>
      <c r="N51" s="63"/>
      <c r="O51" s="33"/>
      <c r="P51" s="33"/>
      <c r="Q51" s="33"/>
      <c r="R51" s="63"/>
      <c r="S51" s="33"/>
      <c r="T51" s="63"/>
      <c r="U51" s="63"/>
      <c r="V51" s="63"/>
    </row>
    <row r="52" spans="2:22" s="31" customFormat="1" ht="15.75" customHeight="1" x14ac:dyDescent="0.25">
      <c r="C52" s="32"/>
      <c r="D52" s="33"/>
      <c r="E52" s="34">
        <f>'[1]oct 2017'!E47+'[1]nov 17'!D47</f>
        <v>4761.0499999999993</v>
      </c>
      <c r="F52" s="33"/>
      <c r="G52" s="34"/>
      <c r="H52" s="34"/>
      <c r="I52" s="33"/>
      <c r="J52" s="33"/>
      <c r="K52" s="34">
        <f>'[1]oct 2017'!K47+'[1]nov 17'!J47</f>
        <v>229.66300000000001</v>
      </c>
      <c r="L52" s="33"/>
      <c r="M52" s="34"/>
      <c r="N52" s="56"/>
      <c r="O52" s="33"/>
      <c r="P52" s="33"/>
      <c r="Q52" s="33"/>
      <c r="R52" s="35">
        <f>'[1]oct 2017'!R47+'[1]nov 17'!Q47</f>
        <v>62.980000000000004</v>
      </c>
      <c r="S52" s="33"/>
      <c r="T52" s="34"/>
      <c r="U52" s="34"/>
      <c r="V52" s="33"/>
    </row>
    <row r="53" spans="2:22" s="27" customFormat="1" ht="15.75" customHeight="1" x14ac:dyDescent="0.25">
      <c r="B53" s="28"/>
      <c r="C53" s="196" t="s">
        <v>54</v>
      </c>
      <c r="D53" s="196"/>
      <c r="E53" s="196"/>
      <c r="F53" s="196"/>
      <c r="G53" s="196"/>
      <c r="H53" s="36"/>
      <c r="I53" s="28"/>
      <c r="J53" s="57">
        <f>D48+J48+Q48-F48-L48-S48</f>
        <v>548.5200000000001</v>
      </c>
      <c r="K53" s="28"/>
      <c r="L53" s="32">
        <f>'Mar 18'!V47+'APRIL 18'!E48+'APRIL 18'!K48+'APRIL 18'!R48</f>
        <v>101416.23229999999</v>
      </c>
      <c r="M53" s="28"/>
      <c r="N53" s="28"/>
      <c r="S53" s="28"/>
      <c r="V53" s="28"/>
    </row>
    <row r="54" spans="2:22" s="27" customFormat="1" ht="22.5" customHeight="1" x14ac:dyDescent="0.25">
      <c r="B54" s="28"/>
      <c r="C54" s="57"/>
      <c r="D54" s="196" t="s">
        <v>55</v>
      </c>
      <c r="E54" s="196"/>
      <c r="F54" s="196"/>
      <c r="G54" s="196"/>
      <c r="H54" s="37"/>
      <c r="I54" s="28"/>
      <c r="J54" s="57">
        <f>E48+K48+R48-G48-M48-T48</f>
        <v>548.5200000000001</v>
      </c>
      <c r="K54" s="38"/>
      <c r="L54" s="28"/>
      <c r="M54" s="38"/>
      <c r="N54" s="28"/>
      <c r="S54" s="28"/>
      <c r="U54" s="28"/>
    </row>
    <row r="55" spans="2:22" ht="20.25" customHeight="1" x14ac:dyDescent="0.3">
      <c r="C55" s="39"/>
      <c r="D55" s="196" t="s">
        <v>56</v>
      </c>
      <c r="E55" s="196"/>
      <c r="F55" s="196"/>
      <c r="G55" s="196"/>
      <c r="H55" s="37"/>
      <c r="I55" s="40"/>
      <c r="J55" s="57">
        <f>H48+N48+U48</f>
        <v>101416.23229999997</v>
      </c>
      <c r="K55" s="41"/>
      <c r="L55" s="41"/>
      <c r="M55" s="41"/>
      <c r="N55" s="41"/>
      <c r="Q55" s="27"/>
      <c r="R55" s="42"/>
      <c r="V55" s="42"/>
    </row>
    <row r="56" spans="2:22" ht="12.75" customHeight="1" x14ac:dyDescent="0.3">
      <c r="D56" s="4"/>
      <c r="E56" s="4"/>
      <c r="F56" s="39"/>
      <c r="G56" s="4"/>
      <c r="I56" s="45"/>
      <c r="J56" s="39"/>
      <c r="K56" s="41"/>
      <c r="L56" s="41"/>
      <c r="M56" s="41"/>
    </row>
    <row r="57" spans="2:22" ht="18" customHeight="1" x14ac:dyDescent="0.3">
      <c r="D57" s="4"/>
      <c r="E57" s="4"/>
      <c r="F57" s="4"/>
      <c r="G57" s="4"/>
      <c r="I57" s="45"/>
      <c r="J57" s="39"/>
      <c r="K57" s="41"/>
      <c r="L57" s="41"/>
      <c r="M57" s="46" t="e">
        <f>'[1]feb 18'!J54+#REF!</f>
        <v>#REF!</v>
      </c>
      <c r="N57" s="41"/>
      <c r="R57" s="3"/>
      <c r="S57" s="3"/>
      <c r="T57" s="4"/>
      <c r="U57" s="3"/>
      <c r="V57" s="3"/>
    </row>
    <row r="58" spans="2:22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'[1]aug 17'!J53+'[1]sep 17'!J51</f>
        <v>97392.012300000002</v>
      </c>
      <c r="K58" s="197"/>
      <c r="L58" s="197"/>
      <c r="M58" s="49"/>
      <c r="N58" s="47"/>
      <c r="O58" s="47"/>
      <c r="P58" s="47"/>
      <c r="Q58" s="59"/>
      <c r="R58" s="201" t="s">
        <v>58</v>
      </c>
      <c r="S58" s="201"/>
      <c r="T58" s="201"/>
      <c r="U58" s="201"/>
      <c r="V58" s="201"/>
    </row>
    <row r="59" spans="2:22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58"/>
      <c r="L59" s="51"/>
      <c r="M59" s="47"/>
      <c r="N59" s="47"/>
      <c r="O59" s="47"/>
      <c r="P59" s="47"/>
      <c r="Q59" s="59"/>
      <c r="R59" s="201" t="s">
        <v>59</v>
      </c>
      <c r="S59" s="201"/>
      <c r="T59" s="201"/>
      <c r="U59" s="201"/>
      <c r="V59" s="201"/>
    </row>
    <row r="60" spans="2:22" ht="19.5" x14ac:dyDescent="0.3">
      <c r="F60" s="4"/>
      <c r="J60" s="200" t="s">
        <v>60</v>
      </c>
      <c r="K60" s="200"/>
      <c r="L60" s="200"/>
    </row>
    <row r="61" spans="2:22" ht="19.5" x14ac:dyDescent="0.3">
      <c r="F61" s="4"/>
      <c r="G61" s="46">
        <f>'[1]oct 2017'!J53+'[1]nov 17'!J51</f>
        <v>98581.184299999994</v>
      </c>
      <c r="J61" s="51"/>
      <c r="K61" s="58"/>
      <c r="L61" s="51"/>
      <c r="N61" s="53">
        <f>'[1]sep 17'!J53+'[1]oct 2017'!J51</f>
        <v>97903.751300000004</v>
      </c>
    </row>
    <row r="62" spans="2:22" ht="24" customHeight="1" x14ac:dyDescent="0.3">
      <c r="J62" s="200" t="s">
        <v>61</v>
      </c>
      <c r="K62" s="200"/>
      <c r="L62" s="200"/>
    </row>
    <row r="63" spans="2:22" ht="19.5" x14ac:dyDescent="0.3">
      <c r="G63" s="41"/>
      <c r="J63" s="200" t="s">
        <v>62</v>
      </c>
      <c r="K63" s="200"/>
      <c r="L63" s="200"/>
    </row>
    <row r="67" spans="8:22" x14ac:dyDescent="0.3">
      <c r="H67" s="54"/>
      <c r="I67" s="55"/>
      <c r="J67" s="54"/>
    </row>
    <row r="68" spans="8:22" x14ac:dyDescent="0.3">
      <c r="H68" s="54"/>
      <c r="I68" s="55"/>
      <c r="J68" s="54"/>
    </row>
    <row r="69" spans="8:22" x14ac:dyDescent="0.3">
      <c r="H69" s="46">
        <f>'[1]nov 17'!J53+'[1]dec 17'!J51</f>
        <v>98988.2883</v>
      </c>
      <c r="I69" s="55"/>
      <c r="J69" s="54"/>
    </row>
    <row r="70" spans="8:22" x14ac:dyDescent="0.3">
      <c r="H70" s="54"/>
      <c r="I70" s="55"/>
      <c r="J70" s="54"/>
    </row>
    <row r="71" spans="8:22" x14ac:dyDescent="0.3">
      <c r="H71" s="54"/>
      <c r="I71" s="55"/>
      <c r="J71" s="54"/>
    </row>
    <row r="72" spans="8:22" x14ac:dyDescent="0.3">
      <c r="I72" s="52">
        <f>261.37+72.57</f>
        <v>333.94</v>
      </c>
      <c r="Q72" s="3"/>
      <c r="R72" s="3"/>
      <c r="S72" s="3"/>
      <c r="T72" s="4"/>
      <c r="U72" s="3"/>
      <c r="V72" s="3"/>
    </row>
    <row r="73" spans="8:22" x14ac:dyDescent="0.3">
      <c r="I73" s="52">
        <f>78.17+53.54</f>
        <v>131.71</v>
      </c>
      <c r="Q73" s="3"/>
      <c r="R73" s="3"/>
      <c r="S73" s="3"/>
      <c r="T73" s="4"/>
      <c r="U73" s="3"/>
      <c r="V73" s="3"/>
    </row>
  </sheetData>
  <mergeCells count="30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5:G55"/>
    <mergeCell ref="I5:I6"/>
    <mergeCell ref="J5:K5"/>
    <mergeCell ref="L5:M5"/>
    <mergeCell ref="N5:N6"/>
    <mergeCell ref="C53:G53"/>
    <mergeCell ref="D54:G54"/>
    <mergeCell ref="J62:L62"/>
    <mergeCell ref="J63:L63"/>
    <mergeCell ref="B58:F58"/>
    <mergeCell ref="J58:L58"/>
    <mergeCell ref="R58:V58"/>
    <mergeCell ref="B59:F59"/>
    <mergeCell ref="R59:V59"/>
    <mergeCell ref="J60:L60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view="pageBreakPreview" zoomScale="60" zoomScaleNormal="100" workbookViewId="0">
      <pane ySplit="6" topLeftCell="A40" activePane="bottomLeft" state="frozen"/>
      <selection pane="bottomLeft" activeCell="J6" sqref="J1:N1048576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66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74"/>
      <c r="P4" s="193" t="s">
        <v>5</v>
      </c>
      <c r="Q4" s="194"/>
      <c r="R4" s="194"/>
      <c r="S4" s="194"/>
      <c r="T4" s="194"/>
      <c r="U4" s="194"/>
      <c r="V4" s="73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72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74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72" t="s">
        <v>11</v>
      </c>
      <c r="E6" s="72" t="s">
        <v>12</v>
      </c>
      <c r="F6" s="72" t="s">
        <v>11</v>
      </c>
      <c r="G6" s="72" t="s">
        <v>12</v>
      </c>
      <c r="H6" s="72"/>
      <c r="I6" s="195"/>
      <c r="J6" s="78" t="s">
        <v>11</v>
      </c>
      <c r="K6" s="78" t="s">
        <v>12</v>
      </c>
      <c r="L6" s="78" t="s">
        <v>11</v>
      </c>
      <c r="M6" s="78" t="s">
        <v>12</v>
      </c>
      <c r="N6" s="191"/>
      <c r="O6" s="74"/>
      <c r="P6" s="195"/>
      <c r="Q6" s="72" t="s">
        <v>11</v>
      </c>
      <c r="R6" s="72" t="s">
        <v>12</v>
      </c>
      <c r="S6" s="72" t="s">
        <v>11</v>
      </c>
      <c r="T6" s="72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0.59</v>
      </c>
      <c r="E7" s="8">
        <f>'APRIL 18'!E7+'may 18'!D7</f>
        <v>0.59</v>
      </c>
      <c r="F7" s="8">
        <v>0</v>
      </c>
      <c r="G7" s="8">
        <f>'APRIL 18'!G8+'may 18'!F8</f>
        <v>0</v>
      </c>
      <c r="H7" s="8">
        <f>'APRIL 18'!H7+'may 18'!D7-'may 18'!F7</f>
        <v>458.74999999999989</v>
      </c>
      <c r="I7" s="8">
        <v>374.98699999999997</v>
      </c>
      <c r="J7" s="8">
        <v>1.08</v>
      </c>
      <c r="K7" s="8">
        <f>'APRIL 18'!K7+'may 18'!J7</f>
        <v>2.4500000000000002</v>
      </c>
      <c r="L7" s="8">
        <v>0</v>
      </c>
      <c r="M7" s="8">
        <f>'APRIL 18'!M7+'may 18'!L7</f>
        <v>0</v>
      </c>
      <c r="N7" s="8">
        <f>'APRIL 18'!N7+'may 18'!J7-'may 18'!L7</f>
        <v>511.43499999999995</v>
      </c>
      <c r="O7" s="9">
        <f>D7+J7</f>
        <v>1.67</v>
      </c>
      <c r="P7" s="10">
        <v>1.2</v>
      </c>
      <c r="Q7" s="10">
        <v>0.22</v>
      </c>
      <c r="R7" s="8">
        <f>'APRIL 18'!R7+'may 18'!Q7</f>
        <v>0.45999999999999996</v>
      </c>
      <c r="S7" s="10">
        <v>0</v>
      </c>
      <c r="T7" s="8">
        <f>'APRIL 18'!T7+'may 18'!S7</f>
        <v>0</v>
      </c>
      <c r="U7" s="8">
        <f>'APRIL 18'!U7+'may 18'!Q7-'may 18'!S7</f>
        <v>69.070000000000022</v>
      </c>
      <c r="V7" s="8">
        <f>H7+N7+U7</f>
        <v>1039.2549999999999</v>
      </c>
    </row>
    <row r="8" spans="1:23" s="11" customFormat="1" ht="21.75" customHeight="1" x14ac:dyDescent="0.3">
      <c r="A8" s="5">
        <v>2</v>
      </c>
      <c r="B8" s="6" t="s">
        <v>14</v>
      </c>
      <c r="C8" s="7">
        <v>106.67333333333335</v>
      </c>
      <c r="D8" s="8">
        <v>0</v>
      </c>
      <c r="E8" s="8">
        <f>'APRIL 18'!E8+'may 18'!D8</f>
        <v>0.05</v>
      </c>
      <c r="F8" s="8">
        <v>0</v>
      </c>
      <c r="G8" s="8">
        <f>'APRIL 18'!G9+'may 18'!F9</f>
        <v>0</v>
      </c>
      <c r="H8" s="8">
        <f>'APRIL 18'!H8+'may 18'!D8-'may 18'!F8</f>
        <v>309.7600000000001</v>
      </c>
      <c r="I8" s="8">
        <v>377.63600000000002</v>
      </c>
      <c r="J8" s="8">
        <v>1.72</v>
      </c>
      <c r="K8" s="8">
        <f>'APRIL 18'!K8+'may 18'!J8</f>
        <v>5.65</v>
      </c>
      <c r="L8" s="8">
        <v>0</v>
      </c>
      <c r="M8" s="8">
        <f>'APRIL 18'!M8+'may 18'!L8</f>
        <v>0</v>
      </c>
      <c r="N8" s="8">
        <f>'APRIL 18'!N8+'may 18'!J8-'may 18'!L8</f>
        <v>403.85000000000019</v>
      </c>
      <c r="O8" s="9">
        <f>D8+J8</f>
        <v>1.72</v>
      </c>
      <c r="P8" s="10">
        <v>10.44</v>
      </c>
      <c r="Q8" s="10">
        <v>0.21</v>
      </c>
      <c r="R8" s="8">
        <f>'APRIL 18'!R8+'may 18'!Q8</f>
        <v>0.47</v>
      </c>
      <c r="S8" s="10">
        <v>0</v>
      </c>
      <c r="T8" s="8">
        <f>'APRIL 18'!T8+'may 18'!S8</f>
        <v>0</v>
      </c>
      <c r="U8" s="8">
        <f>'APRIL 18'!U8+'may 18'!Q8-'may 18'!S8</f>
        <v>43.35</v>
      </c>
      <c r="V8" s="8">
        <f t="shared" ref="V8:V41" si="0">H8+N8+U8</f>
        <v>756.96000000000038</v>
      </c>
    </row>
    <row r="9" spans="1:23" s="11" customFormat="1" ht="17.25" customHeight="1" x14ac:dyDescent="0.3">
      <c r="A9" s="5">
        <v>3</v>
      </c>
      <c r="B9" s="6" t="s">
        <v>15</v>
      </c>
      <c r="C9" s="7">
        <v>2.0666666666666669</v>
      </c>
      <c r="D9" s="8">
        <v>0</v>
      </c>
      <c r="E9" s="8">
        <f>'APRIL 18'!E9+'may 18'!D9</f>
        <v>0</v>
      </c>
      <c r="F9" s="8">
        <v>0</v>
      </c>
      <c r="G9" s="8">
        <f>'APRIL 18'!G10+'may 18'!F10</f>
        <v>0</v>
      </c>
      <c r="H9" s="8">
        <f>'APRIL 18'!H9+'may 18'!D9-'may 18'!F9</f>
        <v>7.0200000000000005</v>
      </c>
      <c r="I9" s="8">
        <v>281.17800000000005</v>
      </c>
      <c r="J9" s="8">
        <v>0.15</v>
      </c>
      <c r="K9" s="8">
        <f>'APRIL 18'!K9+'may 18'!J9</f>
        <v>1.48</v>
      </c>
      <c r="L9" s="8">
        <v>0</v>
      </c>
      <c r="M9" s="8">
        <f>'APRIL 18'!M9+'may 18'!L9</f>
        <v>0</v>
      </c>
      <c r="N9" s="8">
        <f>'APRIL 18'!N9+'may 18'!J9-'may 18'!L9</f>
        <v>325.70999999999987</v>
      </c>
      <c r="O9" s="9">
        <f>D9+J9</f>
        <v>0.15</v>
      </c>
      <c r="P9" s="10">
        <v>0</v>
      </c>
      <c r="Q9" s="10">
        <v>0</v>
      </c>
      <c r="R9" s="8">
        <f>'APRIL 18'!R9+'may 18'!Q9</f>
        <v>0</v>
      </c>
      <c r="S9" s="10">
        <v>0</v>
      </c>
      <c r="T9" s="8">
        <f>'APRIL 18'!T9+'may 18'!S9</f>
        <v>0</v>
      </c>
      <c r="U9" s="8">
        <f>'APRIL 18'!U9+'may 18'!Q9-'may 18'!S9</f>
        <v>0.41</v>
      </c>
      <c r="V9" s="8">
        <f t="shared" si="0"/>
        <v>333.13999999999987</v>
      </c>
    </row>
    <row r="10" spans="1:23" s="16" customFormat="1" ht="19.5" customHeight="1" x14ac:dyDescent="0.25">
      <c r="A10" s="12"/>
      <c r="B10" s="13" t="s">
        <v>16</v>
      </c>
      <c r="C10" s="14">
        <v>242.76833333333335</v>
      </c>
      <c r="D10" s="15">
        <f>SUM(D7:D9)</f>
        <v>0.59</v>
      </c>
      <c r="E10" s="15">
        <f>'APRIL 18'!E10+'may 18'!D10</f>
        <v>0.64</v>
      </c>
      <c r="F10" s="15">
        <f t="shared" ref="F10:S10" si="1">SUM(F7:F9)</f>
        <v>0</v>
      </c>
      <c r="G10" s="15">
        <f>'APRIL 18'!G11+'may 18'!F11</f>
        <v>0</v>
      </c>
      <c r="H10" s="15">
        <f>'APRIL 18'!H10+'may 18'!D10-'may 18'!F10</f>
        <v>775.53</v>
      </c>
      <c r="I10" s="15">
        <f t="shared" si="1"/>
        <v>1033.8010000000002</v>
      </c>
      <c r="J10" s="15">
        <f t="shared" si="1"/>
        <v>2.9499999999999997</v>
      </c>
      <c r="K10" s="15">
        <f>'APRIL 18'!K10+'may 18'!J10</f>
        <v>9.58</v>
      </c>
      <c r="L10" s="15">
        <f t="shared" si="1"/>
        <v>0</v>
      </c>
      <c r="M10" s="15">
        <f>'APRIL 18'!M10+'may 18'!L10</f>
        <v>0</v>
      </c>
      <c r="N10" s="15">
        <f>'APRIL 18'!N10+'may 18'!J10-'may 18'!L10</f>
        <v>1240.9950000000001</v>
      </c>
      <c r="O10" s="15">
        <f t="shared" si="1"/>
        <v>3.5399999999999996</v>
      </c>
      <c r="P10" s="15">
        <f t="shared" si="1"/>
        <v>11.639999999999999</v>
      </c>
      <c r="Q10" s="15">
        <f t="shared" si="1"/>
        <v>0.43</v>
      </c>
      <c r="R10" s="15">
        <f>'APRIL 18'!R10+'may 18'!Q10</f>
        <v>0.92999999999999994</v>
      </c>
      <c r="S10" s="15">
        <f t="shared" si="1"/>
        <v>0</v>
      </c>
      <c r="T10" s="15">
        <f>'APRIL 18'!T10+'may 18'!S10</f>
        <v>0</v>
      </c>
      <c r="U10" s="15">
        <f>'APRIL 18'!U10+'may 18'!Q10-'may 18'!S10</f>
        <v>112.83000000000003</v>
      </c>
      <c r="V10" s="15">
        <f t="shared" si="0"/>
        <v>2129.355</v>
      </c>
      <c r="W10" s="17"/>
    </row>
    <row r="11" spans="1:23" s="11" customFormat="1" ht="25.5" customHeight="1" x14ac:dyDescent="0.3">
      <c r="A11" s="5">
        <v>4</v>
      </c>
      <c r="B11" s="6" t="s">
        <v>17</v>
      </c>
      <c r="C11" s="7">
        <v>545.01400000000001</v>
      </c>
      <c r="D11" s="8">
        <v>0.8</v>
      </c>
      <c r="E11" s="8">
        <f>'APRIL 18'!E11+'may 18'!D11</f>
        <v>1.6</v>
      </c>
      <c r="F11" s="8">
        <v>0</v>
      </c>
      <c r="G11" s="8">
        <f>'APRIL 18'!G12+'may 18'!F12</f>
        <v>0</v>
      </c>
      <c r="H11" s="8">
        <f>'APRIL 18'!H11+'may 18'!D11-'may 18'!F11</f>
        <v>566.56999999999982</v>
      </c>
      <c r="I11" s="8">
        <v>542.76800000000014</v>
      </c>
      <c r="J11" s="8">
        <v>0</v>
      </c>
      <c r="K11" s="8">
        <f>'APRIL 18'!K11+'may 18'!J11</f>
        <v>2.36</v>
      </c>
      <c r="L11" s="8">
        <v>0</v>
      </c>
      <c r="M11" s="8">
        <f>'APRIL 18'!M11+'may 18'!L11</f>
        <v>0</v>
      </c>
      <c r="N11" s="8">
        <f>'APRIL 18'!N11+'may 18'!J11-'may 18'!L11</f>
        <v>664.90999999999974</v>
      </c>
      <c r="O11" s="9">
        <f>D11+J11</f>
        <v>0.8</v>
      </c>
      <c r="P11" s="10">
        <v>4.57</v>
      </c>
      <c r="Q11" s="10">
        <v>0</v>
      </c>
      <c r="R11" s="8">
        <f>'APRIL 18'!R11+'may 18'!Q11</f>
        <v>0.83</v>
      </c>
      <c r="S11" s="10">
        <v>0</v>
      </c>
      <c r="T11" s="8">
        <f>'APRIL 18'!T11+'may 18'!S11</f>
        <v>0</v>
      </c>
      <c r="U11" s="8">
        <f>'APRIL 18'!U11+'may 18'!Q11-'may 18'!S11</f>
        <v>38.310000000000009</v>
      </c>
      <c r="V11" s="8">
        <f t="shared" si="0"/>
        <v>1269.7899999999995</v>
      </c>
    </row>
    <row r="12" spans="1:23" s="11" customFormat="1" ht="19.5" customHeight="1" x14ac:dyDescent="0.3">
      <c r="A12" s="5">
        <v>5</v>
      </c>
      <c r="B12" s="6" t="s">
        <v>18</v>
      </c>
      <c r="C12" s="7">
        <v>102.32099999999998</v>
      </c>
      <c r="D12" s="8">
        <v>0</v>
      </c>
      <c r="E12" s="8">
        <f>'APRIL 18'!E12+'may 18'!D12</f>
        <v>0</v>
      </c>
      <c r="F12" s="8">
        <v>0</v>
      </c>
      <c r="G12" s="8">
        <f>'APRIL 18'!G13+'may 18'!F13</f>
        <v>0</v>
      </c>
      <c r="H12" s="8">
        <f>'APRIL 18'!H12+'may 18'!D12-'may 18'!F12</f>
        <v>311.93000000000012</v>
      </c>
      <c r="I12" s="8">
        <v>370.01399999999995</v>
      </c>
      <c r="J12" s="8">
        <v>4.01</v>
      </c>
      <c r="K12" s="8">
        <f>'APRIL 18'!K12+'may 18'!J12</f>
        <v>4.6899999999999995</v>
      </c>
      <c r="L12" s="8">
        <v>0</v>
      </c>
      <c r="M12" s="8">
        <f>'APRIL 18'!M12+'may 18'!L12</f>
        <v>0</v>
      </c>
      <c r="N12" s="8">
        <f>'APRIL 18'!N12+'may 18'!J12-'may 18'!L12</f>
        <v>473.09000000000003</v>
      </c>
      <c r="O12" s="9">
        <f>D12+J12</f>
        <v>4.01</v>
      </c>
      <c r="P12" s="10">
        <v>4.4930000000000003</v>
      </c>
      <c r="Q12" s="10">
        <v>0.3</v>
      </c>
      <c r="R12" s="8">
        <f>'APRIL 18'!R12+'may 18'!Q12</f>
        <v>0.3</v>
      </c>
      <c r="S12" s="10">
        <v>0</v>
      </c>
      <c r="T12" s="8">
        <f>'APRIL 18'!T12+'may 18'!S12</f>
        <v>0</v>
      </c>
      <c r="U12" s="8">
        <f>'APRIL 18'!U12+'may 18'!Q12-'may 18'!S12</f>
        <v>20.889999999999997</v>
      </c>
      <c r="V12" s="8">
        <f t="shared" si="0"/>
        <v>805.9100000000002</v>
      </c>
    </row>
    <row r="13" spans="1:23" s="11" customFormat="1" ht="21" customHeight="1" x14ac:dyDescent="0.3">
      <c r="A13" s="5">
        <v>6</v>
      </c>
      <c r="B13" s="6" t="s">
        <v>19</v>
      </c>
      <c r="C13" s="7">
        <v>439.76333333333338</v>
      </c>
      <c r="D13" s="8">
        <v>0.94</v>
      </c>
      <c r="E13" s="8">
        <f>'APRIL 18'!E13+'may 18'!D13</f>
        <v>1.27</v>
      </c>
      <c r="F13" s="8">
        <v>0</v>
      </c>
      <c r="G13" s="8">
        <f>'APRIL 18'!G14+'may 18'!F14</f>
        <v>0</v>
      </c>
      <c r="H13" s="8">
        <f>'APRIL 18'!H13+'may 18'!D13-'may 18'!F13</f>
        <v>1504.2799999999995</v>
      </c>
      <c r="I13" s="8">
        <v>284.35599999999999</v>
      </c>
      <c r="J13" s="8">
        <v>1.92</v>
      </c>
      <c r="K13" s="8">
        <f>'APRIL 18'!K13+'may 18'!J13</f>
        <v>4.1899999999999995</v>
      </c>
      <c r="L13" s="8">
        <v>0</v>
      </c>
      <c r="M13" s="8">
        <f>'APRIL 18'!M13+'may 18'!L13</f>
        <v>0</v>
      </c>
      <c r="N13" s="8">
        <f>'APRIL 18'!N13+'may 18'!J13-'may 18'!L13</f>
        <v>466.44000000000005</v>
      </c>
      <c r="O13" s="9">
        <f>D13+J13</f>
        <v>2.86</v>
      </c>
      <c r="P13" s="10">
        <v>6.7349999999999994</v>
      </c>
      <c r="Q13" s="10">
        <v>0</v>
      </c>
      <c r="R13" s="8">
        <f>'APRIL 18'!R13+'may 18'!Q13</f>
        <v>0.47</v>
      </c>
      <c r="S13" s="10">
        <v>0</v>
      </c>
      <c r="T13" s="8">
        <f>'APRIL 18'!T13+'may 18'!S13</f>
        <v>0</v>
      </c>
      <c r="U13" s="8">
        <f>'APRIL 18'!U13+'may 18'!Q13-'may 18'!S13</f>
        <v>56.539999999999992</v>
      </c>
      <c r="V13" s="8">
        <f t="shared" si="0"/>
        <v>2027.2599999999995</v>
      </c>
    </row>
    <row r="14" spans="1:23" s="16" customFormat="1" ht="19.5" customHeight="1" x14ac:dyDescent="0.25">
      <c r="A14" s="12"/>
      <c r="B14" s="13" t="s">
        <v>20</v>
      </c>
      <c r="C14" s="14">
        <v>1087.0983333333334</v>
      </c>
      <c r="D14" s="15">
        <f>D13+D12+D11</f>
        <v>1.74</v>
      </c>
      <c r="E14" s="15">
        <f>'APRIL 18'!E14+'may 18'!D14</f>
        <v>2.87</v>
      </c>
      <c r="F14" s="15">
        <f t="shared" ref="F14:S14" si="2">F13+F12+F11</f>
        <v>0</v>
      </c>
      <c r="G14" s="15">
        <f>'APRIL 18'!G15+'may 18'!F15</f>
        <v>0</v>
      </c>
      <c r="H14" s="15">
        <f>'APRIL 18'!H14+'may 18'!D14-'may 18'!F14</f>
        <v>2382.7799999999993</v>
      </c>
      <c r="I14" s="15">
        <f t="shared" si="2"/>
        <v>1197.1379999999999</v>
      </c>
      <c r="J14" s="15">
        <f t="shared" si="2"/>
        <v>5.93</v>
      </c>
      <c r="K14" s="15">
        <f>'APRIL 18'!K14+'may 18'!J14</f>
        <v>11.24</v>
      </c>
      <c r="L14" s="15">
        <f t="shared" si="2"/>
        <v>0</v>
      </c>
      <c r="M14" s="15">
        <f>'APRIL 18'!M14+'may 18'!L14</f>
        <v>0</v>
      </c>
      <c r="N14" s="15">
        <f>'APRIL 18'!N14+'may 18'!J14-'may 18'!L14</f>
        <v>1604.4399999999998</v>
      </c>
      <c r="O14" s="15">
        <f t="shared" si="2"/>
        <v>7.669999999999999</v>
      </c>
      <c r="P14" s="15">
        <f t="shared" si="2"/>
        <v>15.798</v>
      </c>
      <c r="Q14" s="15">
        <f t="shared" si="2"/>
        <v>0.3</v>
      </c>
      <c r="R14" s="15">
        <f>'APRIL 18'!R14+'may 18'!Q14</f>
        <v>1.5999999999999999</v>
      </c>
      <c r="S14" s="15">
        <f t="shared" si="2"/>
        <v>0</v>
      </c>
      <c r="T14" s="15">
        <f>'APRIL 18'!T14+'may 18'!S14</f>
        <v>0</v>
      </c>
      <c r="U14" s="15">
        <f>'APRIL 18'!U14+'may 18'!Q14-'may 18'!S14</f>
        <v>115.73999999999998</v>
      </c>
      <c r="V14" s="15">
        <f t="shared" si="0"/>
        <v>4102.9599999999991</v>
      </c>
      <c r="W14" s="17"/>
    </row>
    <row r="15" spans="1:23" s="11" customFormat="1" ht="21" customHeight="1" x14ac:dyDescent="0.3">
      <c r="A15" s="5">
        <v>7</v>
      </c>
      <c r="B15" s="6" t="s">
        <v>21</v>
      </c>
      <c r="C15" s="7">
        <v>540.85</v>
      </c>
      <c r="D15" s="69">
        <v>2E-3</v>
      </c>
      <c r="E15" s="8">
        <f>'APRIL 18'!E15+'may 18'!D15</f>
        <v>2.3169999999999997</v>
      </c>
      <c r="F15" s="8">
        <v>0</v>
      </c>
      <c r="G15" s="8">
        <f>'APRIL 18'!G16+'may 18'!F16</f>
        <v>0</v>
      </c>
      <c r="H15" s="8">
        <f>'APRIL 18'!H15+'may 18'!D15-'may 18'!F15</f>
        <v>964.03500000000031</v>
      </c>
      <c r="I15" s="8">
        <v>38.61</v>
      </c>
      <c r="J15" s="8">
        <v>0.88</v>
      </c>
      <c r="K15" s="8">
        <f>'APRIL 18'!K15+'may 18'!J15</f>
        <v>1.54</v>
      </c>
      <c r="L15" s="8">
        <v>0</v>
      </c>
      <c r="M15" s="8">
        <f>'APRIL 18'!M15+'may 18'!L15</f>
        <v>0</v>
      </c>
      <c r="N15" s="8">
        <f>'APRIL 18'!N15+'may 18'!J15-'may 18'!L15</f>
        <v>75.524999999999977</v>
      </c>
      <c r="O15" s="9">
        <f>D15+J15</f>
        <v>0.88200000000000001</v>
      </c>
      <c r="P15" s="10">
        <v>93.77</v>
      </c>
      <c r="Q15" s="10">
        <v>0.2</v>
      </c>
      <c r="R15" s="8">
        <f>'APRIL 18'!R15+'may 18'!Q15</f>
        <v>0.5</v>
      </c>
      <c r="S15" s="10">
        <v>0</v>
      </c>
      <c r="T15" s="8">
        <f>'APRIL 18'!T15+'may 18'!S15</f>
        <v>0</v>
      </c>
      <c r="U15" s="8">
        <f>'APRIL 18'!U15+'may 18'!Q15-'may 18'!S15</f>
        <v>245.32999999999998</v>
      </c>
      <c r="V15" s="8">
        <f t="shared" si="0"/>
        <v>1284.8900000000003</v>
      </c>
    </row>
    <row r="16" spans="1:23" s="24" customFormat="1" ht="21.75" customHeight="1" x14ac:dyDescent="0.3">
      <c r="A16" s="18">
        <v>8</v>
      </c>
      <c r="B16" s="19" t="s">
        <v>22</v>
      </c>
      <c r="C16" s="20">
        <v>65.2</v>
      </c>
      <c r="D16" s="21">
        <v>0</v>
      </c>
      <c r="E16" s="8">
        <f>'APRIL 18'!E16+'may 18'!D16</f>
        <v>0</v>
      </c>
      <c r="F16" s="21">
        <v>0</v>
      </c>
      <c r="G16" s="8">
        <f>'APRIL 18'!G17+'may 18'!F17</f>
        <v>0</v>
      </c>
      <c r="H16" s="8">
        <f>'APRIL 18'!H16+'may 18'!D16-'may 18'!F16</f>
        <v>182.22</v>
      </c>
      <c r="I16" s="21">
        <v>265.88</v>
      </c>
      <c r="J16" s="21">
        <v>0.64300000000000002</v>
      </c>
      <c r="K16" s="8">
        <f>'APRIL 18'!K16+'may 18'!J16</f>
        <v>1.613</v>
      </c>
      <c r="L16" s="21">
        <v>0</v>
      </c>
      <c r="M16" s="8">
        <f>'APRIL 18'!M16+'may 18'!L16</f>
        <v>0</v>
      </c>
      <c r="N16" s="8">
        <f>'APRIL 18'!N16+'may 18'!J16-'may 18'!L16</f>
        <v>308.476</v>
      </c>
      <c r="O16" s="22">
        <f>D16+J16</f>
        <v>0.64300000000000002</v>
      </c>
      <c r="P16" s="23">
        <v>6.11</v>
      </c>
      <c r="Q16" s="23">
        <v>0</v>
      </c>
      <c r="R16" s="8">
        <f>'APRIL 18'!R16+'may 18'!Q16</f>
        <v>0</v>
      </c>
      <c r="S16" s="23">
        <v>0</v>
      </c>
      <c r="T16" s="8">
        <f>'APRIL 18'!T16+'may 18'!S16</f>
        <v>0</v>
      </c>
      <c r="U16" s="8">
        <f>'APRIL 18'!U16+'may 18'!Q16-'may 18'!S16</f>
        <v>45.21</v>
      </c>
      <c r="V16" s="8">
        <f t="shared" si="0"/>
        <v>535.90600000000006</v>
      </c>
    </row>
    <row r="17" spans="1:23" s="11" customFormat="1" ht="21.75" customHeight="1" x14ac:dyDescent="0.3">
      <c r="A17" s="5">
        <v>9</v>
      </c>
      <c r="B17" s="6" t="s">
        <v>23</v>
      </c>
      <c r="C17" s="7">
        <v>126.64</v>
      </c>
      <c r="D17" s="8">
        <v>0.06</v>
      </c>
      <c r="E17" s="8">
        <f>'APRIL 18'!E17+'may 18'!D17</f>
        <v>0.06</v>
      </c>
      <c r="F17" s="8">
        <v>0</v>
      </c>
      <c r="G17" s="8">
        <f>'APRIL 18'!G18+'may 18'!F18</f>
        <v>0</v>
      </c>
      <c r="H17" s="8">
        <f>'APRIL 18'!H17+'may 18'!D17-'may 18'!F17</f>
        <v>198.12000000000006</v>
      </c>
      <c r="I17" s="8">
        <v>305.74</v>
      </c>
      <c r="J17" s="8">
        <v>0.17899999999999999</v>
      </c>
      <c r="K17" s="8">
        <f>'APRIL 18'!K17+'may 18'!J17</f>
        <v>0.57899999999999996</v>
      </c>
      <c r="L17" s="8">
        <v>0</v>
      </c>
      <c r="M17" s="8">
        <f>'APRIL 18'!M17+'may 18'!L17</f>
        <v>0</v>
      </c>
      <c r="N17" s="8">
        <f>'APRIL 18'!N17+'may 18'!J17-'may 18'!L17</f>
        <v>303.10599999999994</v>
      </c>
      <c r="O17" s="9">
        <f>D17+J17</f>
        <v>0.23899999999999999</v>
      </c>
      <c r="P17" s="10">
        <v>1.92</v>
      </c>
      <c r="Q17" s="10">
        <v>0.15</v>
      </c>
      <c r="R17" s="8">
        <f>'APRIL 18'!R17+'may 18'!Q17</f>
        <v>0.15</v>
      </c>
      <c r="S17" s="10">
        <v>0</v>
      </c>
      <c r="T17" s="8">
        <f>'APRIL 18'!T17+'may 18'!S17</f>
        <v>0</v>
      </c>
      <c r="U17" s="8">
        <f>'APRIL 18'!U17+'may 18'!Q17-'may 18'!S17</f>
        <v>7.8899999999999988</v>
      </c>
      <c r="V17" s="8">
        <f t="shared" si="0"/>
        <v>509.11599999999999</v>
      </c>
    </row>
    <row r="18" spans="1:23" s="16" customFormat="1" ht="19.5" customHeight="1" x14ac:dyDescent="0.25">
      <c r="A18" s="12"/>
      <c r="B18" s="13" t="s">
        <v>24</v>
      </c>
      <c r="C18" s="14">
        <v>732.69</v>
      </c>
      <c r="D18" s="15">
        <f>D15+D16+D17</f>
        <v>6.2E-2</v>
      </c>
      <c r="E18" s="15">
        <f>'APRIL 18'!E18+'may 18'!D18</f>
        <v>2.3769999999999998</v>
      </c>
      <c r="F18" s="15">
        <f t="shared" ref="F18:S18" si="3">F15+F16+F17</f>
        <v>0</v>
      </c>
      <c r="G18" s="15">
        <f>'APRIL 18'!G19+'may 18'!F19</f>
        <v>0</v>
      </c>
      <c r="H18" s="15">
        <f>'APRIL 18'!H18+'may 18'!D18-'may 18'!F18</f>
        <v>1344.3750000000005</v>
      </c>
      <c r="I18" s="15">
        <f t="shared" si="3"/>
        <v>610.23</v>
      </c>
      <c r="J18" s="15">
        <f t="shared" si="3"/>
        <v>1.7020000000000002</v>
      </c>
      <c r="K18" s="15">
        <f>'APRIL 18'!K18+'may 18'!J18</f>
        <v>3.7320000000000002</v>
      </c>
      <c r="L18" s="15">
        <f t="shared" si="3"/>
        <v>0</v>
      </c>
      <c r="M18" s="15">
        <f>'APRIL 18'!M18+'may 18'!L18</f>
        <v>0</v>
      </c>
      <c r="N18" s="15">
        <f>'APRIL 18'!N18+'may 18'!J18-'may 18'!L18</f>
        <v>687.10699999999997</v>
      </c>
      <c r="O18" s="15">
        <f t="shared" si="3"/>
        <v>1.7639999999999998</v>
      </c>
      <c r="P18" s="15">
        <f t="shared" si="3"/>
        <v>101.8</v>
      </c>
      <c r="Q18" s="15">
        <f t="shared" si="3"/>
        <v>0.35</v>
      </c>
      <c r="R18" s="15">
        <f>'APRIL 18'!R18+'may 18'!Q18</f>
        <v>0.64999999999999991</v>
      </c>
      <c r="S18" s="15">
        <f t="shared" si="3"/>
        <v>0</v>
      </c>
      <c r="T18" s="15">
        <f>'APRIL 18'!T18+'may 18'!S18</f>
        <v>0</v>
      </c>
      <c r="U18" s="15">
        <f>'APRIL 18'!U18+'may 18'!Q18-'may 18'!S18</f>
        <v>298.43</v>
      </c>
      <c r="V18" s="15">
        <f t="shared" si="0"/>
        <v>2329.9120000000003</v>
      </c>
      <c r="W18" s="17"/>
    </row>
    <row r="19" spans="1:23" s="11" customFormat="1" ht="19.5" customHeight="1" x14ac:dyDescent="0.3">
      <c r="A19" s="5">
        <v>10</v>
      </c>
      <c r="B19" s="6" t="s">
        <v>25</v>
      </c>
      <c r="C19" s="7">
        <v>135.3133333333333</v>
      </c>
      <c r="D19" s="8">
        <v>0</v>
      </c>
      <c r="E19" s="8">
        <f>'APRIL 18'!E19+'may 18'!D19</f>
        <v>0</v>
      </c>
      <c r="F19" s="8">
        <v>0</v>
      </c>
      <c r="G19" s="8">
        <f>'APRIL 18'!G20+'may 18'!F20</f>
        <v>0</v>
      </c>
      <c r="H19" s="8">
        <f>'APRIL 18'!H19+'may 18'!D19-'may 18'!F19</f>
        <v>744.18999999999971</v>
      </c>
      <c r="I19" s="8">
        <v>115.875</v>
      </c>
      <c r="J19" s="8">
        <v>0.79</v>
      </c>
      <c r="K19" s="8">
        <f>'APRIL 18'!K19+'may 18'!J19</f>
        <v>2.38</v>
      </c>
      <c r="L19" s="8">
        <v>0</v>
      </c>
      <c r="M19" s="8">
        <f>'APRIL 18'!M19+'may 18'!L19</f>
        <v>0</v>
      </c>
      <c r="N19" s="8">
        <f>'APRIL 18'!N19+'may 18'!J19-'may 18'!L19</f>
        <v>334.15999999999991</v>
      </c>
      <c r="O19" s="9">
        <f>D19+J19</f>
        <v>0.79</v>
      </c>
      <c r="P19" s="10">
        <v>0.62</v>
      </c>
      <c r="Q19" s="10">
        <v>0.6</v>
      </c>
      <c r="R19" s="8">
        <f>'APRIL 18'!R19+'may 18'!Q19</f>
        <v>0.6</v>
      </c>
      <c r="S19" s="10">
        <v>0</v>
      </c>
      <c r="T19" s="8">
        <f>'APRIL 18'!T19+'may 18'!S19</f>
        <v>0</v>
      </c>
      <c r="U19" s="8">
        <f>'APRIL 18'!U19+'may 18'!Q19-'may 18'!S19</f>
        <v>40.1</v>
      </c>
      <c r="V19" s="8">
        <f t="shared" si="0"/>
        <v>1118.4499999999996</v>
      </c>
    </row>
    <row r="20" spans="1:23" s="11" customFormat="1" ht="21" customHeight="1" x14ac:dyDescent="0.3">
      <c r="A20" s="5">
        <v>11</v>
      </c>
      <c r="B20" s="6" t="s">
        <v>26</v>
      </c>
      <c r="C20" s="7">
        <v>33.798333333333325</v>
      </c>
      <c r="D20" s="8">
        <v>0.54</v>
      </c>
      <c r="E20" s="8">
        <f>'APRIL 18'!E20+'may 18'!D20</f>
        <v>0.54</v>
      </c>
      <c r="F20" s="8">
        <v>0</v>
      </c>
      <c r="G20" s="8">
        <f>'APRIL 18'!G21+'may 18'!F21</f>
        <v>0</v>
      </c>
      <c r="H20" s="8">
        <f>'APRIL 18'!H20+'may 18'!D20-'may 18'!F20</f>
        <v>118.78999999999998</v>
      </c>
      <c r="I20" s="8">
        <v>308.03899999999999</v>
      </c>
      <c r="J20" s="8">
        <v>0.36</v>
      </c>
      <c r="K20" s="8">
        <f>'APRIL 18'!K20+'may 18'!J20</f>
        <v>0.92999999999999994</v>
      </c>
      <c r="L20" s="8">
        <v>0</v>
      </c>
      <c r="M20" s="8">
        <f>'APRIL 18'!M20+'may 18'!L20</f>
        <v>0</v>
      </c>
      <c r="N20" s="8">
        <f>'APRIL 18'!N20+'may 18'!J20-'may 18'!L20</f>
        <v>368.553</v>
      </c>
      <c r="O20" s="9">
        <f>D20+J20</f>
        <v>0.9</v>
      </c>
      <c r="P20" s="10">
        <v>5.48</v>
      </c>
      <c r="Q20" s="10">
        <v>0</v>
      </c>
      <c r="R20" s="8">
        <f>'APRIL 18'!R20+'may 18'!Q20</f>
        <v>0</v>
      </c>
      <c r="S20" s="10">
        <v>0</v>
      </c>
      <c r="T20" s="8">
        <f>'APRIL 18'!T20+'may 18'!S20</f>
        <v>0</v>
      </c>
      <c r="U20" s="8">
        <f>'APRIL 18'!U20+'may 18'!Q20-'may 18'!S20</f>
        <v>39.280000000000008</v>
      </c>
      <c r="V20" s="8">
        <f t="shared" si="0"/>
        <v>526.62299999999993</v>
      </c>
    </row>
    <row r="21" spans="1:23" s="11" customFormat="1" ht="17.25" customHeight="1" x14ac:dyDescent="0.3">
      <c r="A21" s="5">
        <v>12</v>
      </c>
      <c r="B21" s="25" t="s">
        <v>27</v>
      </c>
      <c r="C21" s="7">
        <v>261.95499999999998</v>
      </c>
      <c r="D21" s="8">
        <v>0.3</v>
      </c>
      <c r="E21" s="8">
        <f>'APRIL 18'!E21+'may 18'!D21</f>
        <v>0.4</v>
      </c>
      <c r="F21" s="8">
        <v>0</v>
      </c>
      <c r="G21" s="8">
        <f>'APRIL 18'!G22+'may 18'!F22</f>
        <v>0</v>
      </c>
      <c r="H21" s="8">
        <f>'APRIL 18'!H21+'may 18'!D21-'may 18'!F21</f>
        <v>450.30999999999995</v>
      </c>
      <c r="I21" s="8">
        <v>182.86399999999998</v>
      </c>
      <c r="J21" s="8">
        <v>0.51</v>
      </c>
      <c r="K21" s="8">
        <f>'APRIL 18'!K21+'may 18'!J21</f>
        <v>1.25</v>
      </c>
      <c r="L21" s="8">
        <v>0</v>
      </c>
      <c r="M21" s="8">
        <f>'APRIL 18'!M21+'may 18'!L21</f>
        <v>0</v>
      </c>
      <c r="N21" s="8">
        <f>'APRIL 18'!N21+'may 18'!J21-'may 18'!L21</f>
        <v>155.02000000000004</v>
      </c>
      <c r="O21" s="9">
        <f>D21+J21</f>
        <v>0.81</v>
      </c>
      <c r="P21" s="10">
        <v>5.87</v>
      </c>
      <c r="Q21" s="10">
        <v>0</v>
      </c>
      <c r="R21" s="8">
        <f>'APRIL 18'!R21+'may 18'!Q21</f>
        <v>0.17</v>
      </c>
      <c r="S21" s="10">
        <v>0</v>
      </c>
      <c r="T21" s="8">
        <f>'APRIL 18'!T21+'may 18'!S21</f>
        <v>0</v>
      </c>
      <c r="U21" s="8">
        <f>'APRIL 18'!U21+'may 18'!Q21-'may 18'!S21</f>
        <v>14.56</v>
      </c>
      <c r="V21" s="8">
        <f t="shared" si="0"/>
        <v>619.88999999999987</v>
      </c>
    </row>
    <row r="22" spans="1:23" s="16" customFormat="1" ht="25.5" customHeight="1" x14ac:dyDescent="0.25">
      <c r="A22" s="12"/>
      <c r="B22" s="13" t="s">
        <v>28</v>
      </c>
      <c r="C22" s="14">
        <v>431.06666666666661</v>
      </c>
      <c r="D22" s="15">
        <f>SUM(D19:D21)</f>
        <v>0.84000000000000008</v>
      </c>
      <c r="E22" s="15">
        <f>'APRIL 18'!E22+'may 18'!D22</f>
        <v>0.94000000000000006</v>
      </c>
      <c r="F22" s="15">
        <f t="shared" ref="F22:S22" si="4">SUM(F19:F21)</f>
        <v>0</v>
      </c>
      <c r="G22" s="15">
        <f>'APRIL 18'!G23+'may 18'!F23</f>
        <v>0</v>
      </c>
      <c r="H22" s="15">
        <f>'APRIL 18'!H22+'may 18'!D22-'may 18'!F22</f>
        <v>1313.2899999999993</v>
      </c>
      <c r="I22" s="15">
        <f t="shared" si="4"/>
        <v>606.77800000000002</v>
      </c>
      <c r="J22" s="15">
        <f t="shared" si="4"/>
        <v>1.66</v>
      </c>
      <c r="K22" s="15">
        <f>'APRIL 18'!K22+'may 18'!J22</f>
        <v>4.5600000000000005</v>
      </c>
      <c r="L22" s="15">
        <f t="shared" si="4"/>
        <v>0</v>
      </c>
      <c r="M22" s="15">
        <f>'APRIL 18'!M22+'may 18'!L22</f>
        <v>0</v>
      </c>
      <c r="N22" s="15">
        <f>'APRIL 18'!N22+'may 18'!J22-'may 18'!L22</f>
        <v>857.73299999999983</v>
      </c>
      <c r="O22" s="15">
        <f t="shared" si="4"/>
        <v>2.5</v>
      </c>
      <c r="P22" s="15">
        <f t="shared" si="4"/>
        <v>11.97</v>
      </c>
      <c r="Q22" s="15">
        <f t="shared" si="4"/>
        <v>0.6</v>
      </c>
      <c r="R22" s="15">
        <f>'APRIL 18'!R22+'may 18'!Q22</f>
        <v>0.77</v>
      </c>
      <c r="S22" s="15">
        <f t="shared" si="4"/>
        <v>0</v>
      </c>
      <c r="T22" s="15">
        <f>'APRIL 18'!T22+'may 18'!S22</f>
        <v>0</v>
      </c>
      <c r="U22" s="15">
        <f>'APRIL 18'!U22+'may 18'!Q22-'may 18'!S22</f>
        <v>93.940000000000012</v>
      </c>
      <c r="V22" s="15">
        <f t="shared" si="0"/>
        <v>2264.9629999999993</v>
      </c>
      <c r="W22" s="17"/>
    </row>
    <row r="23" spans="1:23" s="16" customFormat="1" ht="19.5" customHeight="1" x14ac:dyDescent="0.25">
      <c r="A23" s="12"/>
      <c r="B23" s="13" t="s">
        <v>29</v>
      </c>
      <c r="C23" s="14">
        <v>2493.6233333333334</v>
      </c>
      <c r="D23" s="15">
        <f>D22+D18+D14+D10</f>
        <v>3.2320000000000002</v>
      </c>
      <c r="E23" s="15">
        <f>'APRIL 18'!E23+'may 18'!D23</f>
        <v>6.827</v>
      </c>
      <c r="F23" s="15">
        <f t="shared" ref="F23:S23" si="5">F22+F18+F14+F10</f>
        <v>0</v>
      </c>
      <c r="G23" s="15">
        <f>'APRIL 18'!G24+'may 18'!F24</f>
        <v>0</v>
      </c>
      <c r="H23" s="15">
        <f>'APRIL 18'!H23+'may 18'!D23-'may 18'!F23</f>
        <v>5815.9750000000004</v>
      </c>
      <c r="I23" s="15">
        <f t="shared" si="5"/>
        <v>3447.9470000000001</v>
      </c>
      <c r="J23" s="15">
        <f t="shared" si="5"/>
        <v>12.241999999999999</v>
      </c>
      <c r="K23" s="15">
        <f>'APRIL 18'!K23+'may 18'!J23</f>
        <v>29.112000000000002</v>
      </c>
      <c r="L23" s="15">
        <f t="shared" si="5"/>
        <v>0</v>
      </c>
      <c r="M23" s="15">
        <f>'APRIL 18'!M23+'may 18'!L23</f>
        <v>0</v>
      </c>
      <c r="N23" s="15">
        <f>'APRIL 18'!N23+'may 18'!J23-'may 18'!L23</f>
        <v>4390.2749999999996</v>
      </c>
      <c r="O23" s="15">
        <f t="shared" si="5"/>
        <v>15.473999999999997</v>
      </c>
      <c r="P23" s="15">
        <f t="shared" si="5"/>
        <v>141.20799999999997</v>
      </c>
      <c r="Q23" s="15">
        <f t="shared" si="5"/>
        <v>1.68</v>
      </c>
      <c r="R23" s="15">
        <f>'APRIL 18'!R23+'may 18'!Q23</f>
        <v>3.9499999999999993</v>
      </c>
      <c r="S23" s="15">
        <f t="shared" si="5"/>
        <v>0</v>
      </c>
      <c r="T23" s="15">
        <f>'APRIL 18'!T23+'may 18'!S23</f>
        <v>0</v>
      </c>
      <c r="U23" s="15">
        <f>'APRIL 18'!U23+'may 18'!Q23-'may 18'!S23</f>
        <v>620.93999999999994</v>
      </c>
      <c r="V23" s="15">
        <f t="shared" si="0"/>
        <v>10827.19</v>
      </c>
      <c r="W23" s="17"/>
    </row>
    <row r="24" spans="1:23" s="11" customFormat="1" ht="18" customHeight="1" x14ac:dyDescent="0.3">
      <c r="A24" s="5">
        <v>13</v>
      </c>
      <c r="B24" s="6" t="s">
        <v>30</v>
      </c>
      <c r="C24" s="7">
        <v>4616.42</v>
      </c>
      <c r="D24" s="8">
        <v>19.96</v>
      </c>
      <c r="E24" s="8">
        <f>'APRIL 18'!E24+'may 18'!D24</f>
        <v>74.490000000000009</v>
      </c>
      <c r="F24" s="8">
        <v>0</v>
      </c>
      <c r="G24" s="8">
        <f>'APRIL 18'!G25+'may 18'!F25</f>
        <v>0</v>
      </c>
      <c r="H24" s="8">
        <f>'APRIL 18'!H24+'may 18'!D24-'may 18'!F24</f>
        <v>6615.2219999999998</v>
      </c>
      <c r="I24" s="8">
        <v>42.29</v>
      </c>
      <c r="J24" s="8">
        <v>0</v>
      </c>
      <c r="K24" s="8">
        <f>'APRIL 18'!K24+'may 18'!J24</f>
        <v>0</v>
      </c>
      <c r="L24" s="8">
        <v>0</v>
      </c>
      <c r="M24" s="8">
        <f>'APRIL 18'!M24+'may 18'!L24</f>
        <v>0</v>
      </c>
      <c r="N24" s="8">
        <f>'APRIL 18'!N24+'may 18'!J24-'may 18'!L24</f>
        <v>58.64</v>
      </c>
      <c r="O24" s="9">
        <f>D24+J24</f>
        <v>19.96</v>
      </c>
      <c r="P24" s="10">
        <v>0</v>
      </c>
      <c r="Q24" s="10">
        <v>0</v>
      </c>
      <c r="R24" s="8">
        <f>'APRIL 18'!R24+'may 18'!Q24</f>
        <v>0</v>
      </c>
      <c r="S24" s="10">
        <v>0</v>
      </c>
      <c r="T24" s="8">
        <f>'APRIL 18'!T24+'may 18'!S24</f>
        <v>0</v>
      </c>
      <c r="U24" s="8">
        <f>'APRIL 18'!U24+'may 18'!Q24-'may 18'!S24</f>
        <v>0</v>
      </c>
      <c r="V24" s="8">
        <f t="shared" si="0"/>
        <v>6673.8620000000001</v>
      </c>
    </row>
    <row r="25" spans="1:23" s="11" customFormat="1" ht="27" customHeight="1" x14ac:dyDescent="0.3">
      <c r="A25" s="5">
        <v>14</v>
      </c>
      <c r="B25" s="6" t="s">
        <v>31</v>
      </c>
      <c r="C25" s="7">
        <v>4148.41</v>
      </c>
      <c r="D25" s="8">
        <v>14.61</v>
      </c>
      <c r="E25" s="8">
        <f>'APRIL 18'!E25+'may 18'!D25</f>
        <v>20.419999999999998</v>
      </c>
      <c r="F25" s="8">
        <v>0</v>
      </c>
      <c r="G25" s="8">
        <f>'APRIL 18'!G26+'may 18'!F26</f>
        <v>0</v>
      </c>
      <c r="H25" s="8">
        <f>'APRIL 18'!H25+'may 18'!D25-'may 18'!F25</f>
        <v>4755.1600000000008</v>
      </c>
      <c r="I25" s="8">
        <v>47.46</v>
      </c>
      <c r="J25" s="8">
        <v>0.53</v>
      </c>
      <c r="K25" s="8">
        <f>'APRIL 18'!K25+'may 18'!J25</f>
        <v>0.77</v>
      </c>
      <c r="L25" s="8">
        <v>0</v>
      </c>
      <c r="M25" s="8">
        <f>'APRIL 18'!M25+'may 18'!L25</f>
        <v>0</v>
      </c>
      <c r="N25" s="8">
        <f>'APRIL 18'!N25+'may 18'!J25-'may 18'!L25</f>
        <v>492.12799999999999</v>
      </c>
      <c r="O25" s="9">
        <f>D25+J25</f>
        <v>15.139999999999999</v>
      </c>
      <c r="P25" s="10">
        <v>0</v>
      </c>
      <c r="Q25" s="10">
        <v>0</v>
      </c>
      <c r="R25" s="8">
        <f>'APRIL 18'!R25+'may 18'!Q25</f>
        <v>7.0000000000000007E-2</v>
      </c>
      <c r="S25" s="10">
        <v>0</v>
      </c>
      <c r="T25" s="8">
        <f>'APRIL 18'!T25+'may 18'!S25</f>
        <v>0</v>
      </c>
      <c r="U25" s="8">
        <f>'APRIL 18'!U25+'may 18'!Q25-'may 18'!S25</f>
        <v>1.66</v>
      </c>
      <c r="V25" s="8">
        <f t="shared" si="0"/>
        <v>5248.9480000000003</v>
      </c>
    </row>
    <row r="26" spans="1:23" s="16" customFormat="1" ht="19.5" customHeight="1" x14ac:dyDescent="0.25">
      <c r="A26" s="12"/>
      <c r="B26" s="26" t="s">
        <v>32</v>
      </c>
      <c r="C26" s="14"/>
      <c r="D26" s="15">
        <f>SUM(D24:D25)</f>
        <v>34.57</v>
      </c>
      <c r="E26" s="15">
        <f>'APRIL 18'!E26+'may 18'!D26</f>
        <v>94.91</v>
      </c>
      <c r="F26" s="15">
        <f t="shared" ref="F26:S26" si="6">SUM(F24:F25)</f>
        <v>0</v>
      </c>
      <c r="G26" s="15">
        <f>'APRIL 18'!G27+'may 18'!F27</f>
        <v>0</v>
      </c>
      <c r="H26" s="15">
        <f>'APRIL 18'!H26+'may 18'!D26-'may 18'!F26</f>
        <v>11370.382000000001</v>
      </c>
      <c r="I26" s="15">
        <f t="shared" si="6"/>
        <v>89.75</v>
      </c>
      <c r="J26" s="15">
        <f t="shared" si="6"/>
        <v>0.53</v>
      </c>
      <c r="K26" s="15">
        <f>'APRIL 18'!K26+'may 18'!J26</f>
        <v>0.77</v>
      </c>
      <c r="L26" s="15">
        <f t="shared" si="6"/>
        <v>0</v>
      </c>
      <c r="M26" s="15">
        <f>'APRIL 18'!M26+'may 18'!L26</f>
        <v>0</v>
      </c>
      <c r="N26" s="15">
        <f>'APRIL 18'!N26+'may 18'!J26-'may 18'!L26</f>
        <v>550.76799999999992</v>
      </c>
      <c r="O26" s="15">
        <f t="shared" si="6"/>
        <v>35.1</v>
      </c>
      <c r="P26" s="15">
        <f t="shared" si="6"/>
        <v>0</v>
      </c>
      <c r="Q26" s="15">
        <f t="shared" si="6"/>
        <v>0</v>
      </c>
      <c r="R26" s="15">
        <f>'APRIL 18'!R26+'may 18'!Q26</f>
        <v>7.0000000000000007E-2</v>
      </c>
      <c r="S26" s="15">
        <f t="shared" si="6"/>
        <v>0</v>
      </c>
      <c r="T26" s="15">
        <f>'APRIL 18'!T26+'may 18'!S26</f>
        <v>0</v>
      </c>
      <c r="U26" s="15">
        <f>'APRIL 18'!U26+'may 18'!Q26-'may 18'!S26</f>
        <v>1.66</v>
      </c>
      <c r="V26" s="15">
        <f t="shared" si="0"/>
        <v>11922.810000000001</v>
      </c>
      <c r="W26" s="17"/>
    </row>
    <row r="27" spans="1:23" s="11" customFormat="1" ht="19.5" customHeight="1" x14ac:dyDescent="0.3">
      <c r="A27" s="5">
        <v>15</v>
      </c>
      <c r="B27" s="6" t="s">
        <v>33</v>
      </c>
      <c r="C27" s="7">
        <v>4270.66</v>
      </c>
      <c r="D27" s="8">
        <v>33.47</v>
      </c>
      <c r="E27" s="8">
        <f>'APRIL 18'!E27+'may 18'!D27</f>
        <v>80.819999999999993</v>
      </c>
      <c r="F27" s="8">
        <v>0</v>
      </c>
      <c r="G27" s="8">
        <f>'APRIL 18'!G28+'may 18'!F29</f>
        <v>0</v>
      </c>
      <c r="H27" s="8">
        <f>'APRIL 18'!H27+'may 18'!D27-'may 18'!F27</f>
        <v>3219.6980000000003</v>
      </c>
      <c r="I27" s="8">
        <v>74.63</v>
      </c>
      <c r="J27" s="8">
        <v>0</v>
      </c>
      <c r="K27" s="8">
        <f>'APRIL 18'!K27+'may 18'!J27</f>
        <v>0</v>
      </c>
      <c r="L27" s="8">
        <v>0</v>
      </c>
      <c r="M27" s="8">
        <f>'APRIL 18'!M27+'may 18'!L27</f>
        <v>0</v>
      </c>
      <c r="N27" s="8">
        <f>'APRIL 18'!N27+'may 18'!J27-'may 18'!L27</f>
        <v>51.790000000000006</v>
      </c>
      <c r="O27" s="9">
        <f>D27+J27</f>
        <v>33.47</v>
      </c>
      <c r="P27" s="10">
        <v>0</v>
      </c>
      <c r="Q27" s="10">
        <v>0</v>
      </c>
      <c r="R27" s="8">
        <f>'APRIL 18'!R27+'may 18'!Q27</f>
        <v>0</v>
      </c>
      <c r="S27" s="10">
        <v>0</v>
      </c>
      <c r="T27" s="8">
        <f>'APRIL 18'!T27+'may 18'!S27</f>
        <v>0</v>
      </c>
      <c r="U27" s="8">
        <f>'APRIL 18'!U27+'may 18'!Q27-'may 18'!S27</f>
        <v>12.55</v>
      </c>
      <c r="V27" s="8">
        <f t="shared" si="0"/>
        <v>3284.0380000000005</v>
      </c>
    </row>
    <row r="28" spans="1:23" s="11" customFormat="1" ht="19.5" customHeight="1" x14ac:dyDescent="0.3">
      <c r="A28" s="5">
        <v>16</v>
      </c>
      <c r="B28" s="6" t="s">
        <v>67</v>
      </c>
      <c r="C28" s="7"/>
      <c r="D28" s="8">
        <v>7.38</v>
      </c>
      <c r="E28" s="8">
        <f>D28</f>
        <v>7.38</v>
      </c>
      <c r="F28" s="8">
        <v>0</v>
      </c>
      <c r="G28" s="8">
        <v>0</v>
      </c>
      <c r="H28" s="8">
        <f>D28</f>
        <v>7.38</v>
      </c>
      <c r="I28" s="8"/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9"/>
      <c r="P28" s="10"/>
      <c r="Q28" s="10">
        <v>0</v>
      </c>
      <c r="R28" s="8">
        <v>0</v>
      </c>
      <c r="S28" s="10">
        <v>0</v>
      </c>
      <c r="T28" s="8">
        <v>0</v>
      </c>
      <c r="U28" s="8">
        <v>0</v>
      </c>
      <c r="V28" s="8">
        <f t="shared" si="0"/>
        <v>7.38</v>
      </c>
    </row>
    <row r="29" spans="1:23" s="11" customFormat="1" ht="21.75" customHeight="1" x14ac:dyDescent="0.3">
      <c r="A29" s="5">
        <v>17</v>
      </c>
      <c r="B29" s="6" t="s">
        <v>34</v>
      </c>
      <c r="C29" s="7"/>
      <c r="D29" s="8">
        <v>37.58</v>
      </c>
      <c r="E29" s="8">
        <f>'APRIL 18'!E28+'may 18'!D29</f>
        <v>70.699999999999989</v>
      </c>
      <c r="F29" s="8">
        <v>0</v>
      </c>
      <c r="G29" s="8">
        <f>'APRIL 18'!G29+'may 18'!F30</f>
        <v>0</v>
      </c>
      <c r="H29" s="8">
        <f>'APRIL 18'!H28+'may 18'!D29-'may 18'!F29</f>
        <v>3658.692</v>
      </c>
      <c r="I29" s="8"/>
      <c r="J29" s="8">
        <v>0</v>
      </c>
      <c r="K29" s="8">
        <f>'APRIL 18'!K28+'may 18'!J29</f>
        <v>0</v>
      </c>
      <c r="L29" s="8">
        <v>0</v>
      </c>
      <c r="M29" s="8">
        <f>'APRIL 18'!M28+'may 18'!L29</f>
        <v>0</v>
      </c>
      <c r="N29" s="8">
        <f>'APRIL 18'!N28+'may 18'!J29-'may 18'!L29</f>
        <v>41.210000000000008</v>
      </c>
      <c r="O29" s="9"/>
      <c r="P29" s="10"/>
      <c r="Q29" s="10">
        <v>0</v>
      </c>
      <c r="R29" s="8">
        <f>'APRIL 18'!R28+'may 18'!Q29</f>
        <v>3</v>
      </c>
      <c r="S29" s="10">
        <v>0</v>
      </c>
      <c r="T29" s="8">
        <f>'APRIL 18'!T28+'may 18'!S29</f>
        <v>0</v>
      </c>
      <c r="U29" s="8">
        <f>'APRIL 18'!U28+'may 18'!Q29-'may 18'!S29</f>
        <v>72.55</v>
      </c>
      <c r="V29" s="8">
        <f t="shared" si="0"/>
        <v>3772.4520000000002</v>
      </c>
    </row>
    <row r="30" spans="1:23" s="11" customFormat="1" ht="20.25" customHeight="1" x14ac:dyDescent="0.3">
      <c r="A30" s="5">
        <v>18</v>
      </c>
      <c r="B30" s="6" t="s">
        <v>35</v>
      </c>
      <c r="C30" s="7">
        <v>1997.83</v>
      </c>
      <c r="D30" s="8">
        <v>2.4750000000000001</v>
      </c>
      <c r="E30" s="8">
        <f>'APRIL 18'!E29+'may 18'!D30</f>
        <v>5.21</v>
      </c>
      <c r="F30" s="8">
        <v>0</v>
      </c>
      <c r="G30" s="8">
        <f>'APRIL 18'!G30+'may 18'!F31</f>
        <v>0</v>
      </c>
      <c r="H30" s="8">
        <f>'APRIL 18'!H29+'may 18'!D30-'may 18'!F30</f>
        <v>2286.0912999999996</v>
      </c>
      <c r="I30" s="8">
        <v>109.83</v>
      </c>
      <c r="J30" s="8">
        <v>0.32</v>
      </c>
      <c r="K30" s="8">
        <f>'APRIL 18'!K29+'may 18'!J30</f>
        <v>0.44</v>
      </c>
      <c r="L30" s="8">
        <v>0</v>
      </c>
      <c r="M30" s="8">
        <f>'APRIL 18'!M29+'may 18'!L30</f>
        <v>0</v>
      </c>
      <c r="N30" s="8">
        <f>'APRIL 18'!N29+'may 18'!J30-'may 18'!L30</f>
        <v>141.31799999999998</v>
      </c>
      <c r="O30" s="9">
        <f>D30+J30</f>
        <v>2.7949999999999999</v>
      </c>
      <c r="P30" s="10">
        <v>0</v>
      </c>
      <c r="Q30" s="10">
        <v>0</v>
      </c>
      <c r="R30" s="8">
        <f>'APRIL 18'!R29+'may 18'!Q30</f>
        <v>0</v>
      </c>
      <c r="S30" s="10">
        <v>0</v>
      </c>
      <c r="T30" s="8">
        <f>'APRIL 18'!T29+'may 18'!S30</f>
        <v>0</v>
      </c>
      <c r="U30" s="8">
        <f>'APRIL 18'!U29+'may 18'!Q30-'may 18'!S30</f>
        <v>17.88</v>
      </c>
      <c r="V30" s="8">
        <f t="shared" si="0"/>
        <v>2445.2892999999995</v>
      </c>
    </row>
    <row r="31" spans="1:23" s="16" customFormat="1" ht="24.75" customHeight="1" x14ac:dyDescent="0.25">
      <c r="A31" s="12"/>
      <c r="B31" s="13" t="s">
        <v>36</v>
      </c>
      <c r="C31" s="14">
        <v>15033.32</v>
      </c>
      <c r="D31" s="15">
        <f>D27+D30+D29</f>
        <v>73.525000000000006</v>
      </c>
      <c r="E31" s="15">
        <f>'APRIL 18'!E30+'may 18'!D31</f>
        <v>156.73000000000002</v>
      </c>
      <c r="F31" s="15">
        <f t="shared" ref="F31:S31" si="7">F27+F30+F29</f>
        <v>0</v>
      </c>
      <c r="G31" s="15">
        <f>'APRIL 18'!G31+'may 18'!F32</f>
        <v>0</v>
      </c>
      <c r="H31" s="15">
        <f>'APRIL 18'!H30+'may 18'!D31-'may 18'!F31</f>
        <v>9164.4812999999995</v>
      </c>
      <c r="I31" s="15">
        <f t="shared" si="7"/>
        <v>184.45999999999998</v>
      </c>
      <c r="J31" s="15">
        <f t="shared" si="7"/>
        <v>0.32</v>
      </c>
      <c r="K31" s="15">
        <f>'APRIL 18'!K30+'may 18'!J31</f>
        <v>0.44</v>
      </c>
      <c r="L31" s="15">
        <f t="shared" si="7"/>
        <v>0</v>
      </c>
      <c r="M31" s="15">
        <f>'APRIL 18'!M30+'may 18'!L31</f>
        <v>0</v>
      </c>
      <c r="N31" s="15">
        <f>'APRIL 18'!N30+'may 18'!J31-'may 18'!L31</f>
        <v>234.31800000000001</v>
      </c>
      <c r="O31" s="15">
        <f t="shared" si="7"/>
        <v>36.265000000000001</v>
      </c>
      <c r="P31" s="15">
        <f t="shared" si="7"/>
        <v>0</v>
      </c>
      <c r="Q31" s="15">
        <f t="shared" si="7"/>
        <v>0</v>
      </c>
      <c r="R31" s="15">
        <f>'APRIL 18'!R30+'may 18'!Q31</f>
        <v>3</v>
      </c>
      <c r="S31" s="15">
        <f t="shared" si="7"/>
        <v>0</v>
      </c>
      <c r="T31" s="15">
        <f>'APRIL 18'!T30+'may 18'!S31</f>
        <v>0</v>
      </c>
      <c r="U31" s="15">
        <f>'APRIL 18'!U30+'may 18'!Q31-'may 18'!S31</f>
        <v>102.98</v>
      </c>
      <c r="V31" s="15">
        <f t="shared" si="0"/>
        <v>9501.7792999999983</v>
      </c>
      <c r="W31" s="17"/>
    </row>
    <row r="32" spans="1:23" s="11" customFormat="1" ht="23.25" customHeight="1" x14ac:dyDescent="0.3">
      <c r="A32" s="5">
        <v>19</v>
      </c>
      <c r="B32" s="6" t="s">
        <v>37</v>
      </c>
      <c r="C32" s="7">
        <v>3431.66</v>
      </c>
      <c r="D32" s="8">
        <v>19.57</v>
      </c>
      <c r="E32" s="8">
        <f>'APRIL 18'!E31+'may 18'!D32</f>
        <v>22.22</v>
      </c>
      <c r="F32" s="8">
        <v>0</v>
      </c>
      <c r="G32" s="8">
        <f>'APRIL 18'!G32+'may 18'!F33</f>
        <v>0</v>
      </c>
      <c r="H32" s="8">
        <f>'APRIL 18'!H31+'may 18'!D32-'may 18'!F32</f>
        <v>4019.4000000000005</v>
      </c>
      <c r="I32" s="8">
        <v>3.8</v>
      </c>
      <c r="J32" s="8">
        <v>0</v>
      </c>
      <c r="K32" s="8">
        <f>'APRIL 18'!K31+'may 18'!J32</f>
        <v>0</v>
      </c>
      <c r="L32" s="8">
        <v>0</v>
      </c>
      <c r="M32" s="8">
        <f>'APRIL 18'!M31+'may 18'!L32</f>
        <v>0</v>
      </c>
      <c r="N32" s="8">
        <f>'APRIL 18'!N31+'may 18'!J32-'may 18'!L32</f>
        <v>7.6</v>
      </c>
      <c r="O32" s="9">
        <f>D32+J32</f>
        <v>19.57</v>
      </c>
      <c r="P32" s="10">
        <v>0</v>
      </c>
      <c r="Q32" s="10">
        <v>0</v>
      </c>
      <c r="R32" s="8">
        <f>'APRIL 18'!R31+'may 18'!Q32</f>
        <v>0</v>
      </c>
      <c r="S32" s="10">
        <v>0</v>
      </c>
      <c r="T32" s="8">
        <f>'APRIL 18'!T31+'may 18'!S32</f>
        <v>0</v>
      </c>
      <c r="U32" s="8">
        <f>'APRIL 18'!U31+'may 18'!Q32-'may 18'!S32</f>
        <v>0</v>
      </c>
      <c r="V32" s="8">
        <f t="shared" si="0"/>
        <v>4027.0000000000005</v>
      </c>
    </row>
    <row r="33" spans="1:23" s="11" customFormat="1" ht="20.25" customHeight="1" x14ac:dyDescent="0.3">
      <c r="A33" s="5">
        <v>20</v>
      </c>
      <c r="B33" s="6" t="s">
        <v>38</v>
      </c>
      <c r="C33" s="7">
        <v>3857.4</v>
      </c>
      <c r="D33" s="8">
        <v>49.43</v>
      </c>
      <c r="E33" s="8">
        <f>'APRIL 18'!E32+'may 18'!D33</f>
        <v>60.67</v>
      </c>
      <c r="F33" s="8">
        <v>0</v>
      </c>
      <c r="G33" s="8">
        <f>'APRIL 18'!G33+'may 18'!F34</f>
        <v>0</v>
      </c>
      <c r="H33" s="8">
        <f>'APRIL 18'!H32+'may 18'!D33-'may 18'!F33</f>
        <v>5037.2499999999982</v>
      </c>
      <c r="I33" s="8">
        <v>2</v>
      </c>
      <c r="J33" s="8">
        <v>0</v>
      </c>
      <c r="K33" s="8">
        <f>'APRIL 18'!K32+'may 18'!J33</f>
        <v>0</v>
      </c>
      <c r="L33" s="8">
        <v>0</v>
      </c>
      <c r="M33" s="8">
        <f>'APRIL 18'!M32+'may 18'!L33</f>
        <v>0</v>
      </c>
      <c r="N33" s="8">
        <f>'APRIL 18'!N32+'may 18'!J33-'may 18'!L33</f>
        <v>4</v>
      </c>
      <c r="O33" s="9">
        <f>D33+J33</f>
        <v>49.43</v>
      </c>
      <c r="P33" s="10">
        <v>0</v>
      </c>
      <c r="Q33" s="10">
        <v>0</v>
      </c>
      <c r="R33" s="8">
        <f>'APRIL 18'!R32+'may 18'!Q33</f>
        <v>0</v>
      </c>
      <c r="S33" s="10">
        <v>0</v>
      </c>
      <c r="T33" s="8">
        <f>'APRIL 18'!T32+'may 18'!S33</f>
        <v>0</v>
      </c>
      <c r="U33" s="8">
        <f>'APRIL 18'!U32+'may 18'!Q33-'may 18'!S33</f>
        <v>0.03</v>
      </c>
      <c r="V33" s="8">
        <f t="shared" si="0"/>
        <v>5041.2799999999979</v>
      </c>
    </row>
    <row r="34" spans="1:23" s="11" customFormat="1" ht="21.75" customHeight="1" x14ac:dyDescent="0.3">
      <c r="A34" s="5">
        <v>21</v>
      </c>
      <c r="B34" s="6" t="s">
        <v>39</v>
      </c>
      <c r="C34" s="7">
        <v>2025.29</v>
      </c>
      <c r="D34" s="8">
        <v>2.83</v>
      </c>
      <c r="E34" s="8">
        <f>'APRIL 18'!E33+'may 18'!D34</f>
        <v>17.95</v>
      </c>
      <c r="F34" s="8">
        <v>0</v>
      </c>
      <c r="G34" s="8">
        <f>'APRIL 18'!G34+'may 18'!F35</f>
        <v>0</v>
      </c>
      <c r="H34" s="8">
        <f>'APRIL 18'!H33+'may 18'!D34-'may 18'!F34</f>
        <v>2528.4700000000003</v>
      </c>
      <c r="I34" s="8">
        <v>7.3</v>
      </c>
      <c r="J34" s="8">
        <v>0</v>
      </c>
      <c r="K34" s="8">
        <f>'APRIL 18'!K33+'may 18'!J34</f>
        <v>0</v>
      </c>
      <c r="L34" s="8">
        <v>0</v>
      </c>
      <c r="M34" s="8">
        <f>'APRIL 18'!M33+'may 18'!L34</f>
        <v>0</v>
      </c>
      <c r="N34" s="8">
        <f>'APRIL 18'!N33+'may 18'!J34-'may 18'!L34</f>
        <v>155.65000000000003</v>
      </c>
      <c r="O34" s="9">
        <f>D34+J34</f>
        <v>2.83</v>
      </c>
      <c r="P34" s="10">
        <v>0</v>
      </c>
      <c r="Q34" s="10">
        <v>0</v>
      </c>
      <c r="R34" s="8">
        <f>'APRIL 18'!R33+'may 18'!Q34</f>
        <v>0</v>
      </c>
      <c r="S34" s="10">
        <v>0</v>
      </c>
      <c r="T34" s="8">
        <f>'APRIL 18'!T33+'may 18'!S34</f>
        <v>0</v>
      </c>
      <c r="U34" s="8">
        <f>'APRIL 18'!U33+'may 18'!Q34-'may 18'!S34</f>
        <v>2.2000000000000002</v>
      </c>
      <c r="V34" s="8">
        <f t="shared" si="0"/>
        <v>2686.32</v>
      </c>
    </row>
    <row r="35" spans="1:23" s="11" customFormat="1" ht="17.25" customHeight="1" x14ac:dyDescent="0.3">
      <c r="A35" s="5">
        <v>22</v>
      </c>
      <c r="B35" s="6" t="s">
        <v>40</v>
      </c>
      <c r="C35" s="7">
        <v>2997.81</v>
      </c>
      <c r="D35" s="8">
        <v>42.29</v>
      </c>
      <c r="E35" s="8">
        <f>'APRIL 18'!E34+'may 18'!D35</f>
        <v>45.95</v>
      </c>
      <c r="F35" s="8">
        <v>0</v>
      </c>
      <c r="G35" s="8">
        <f>'APRIL 18'!G35+'may 18'!F36</f>
        <v>0</v>
      </c>
      <c r="H35" s="8">
        <f>'APRIL 18'!H34+'may 18'!D35-'may 18'!F35</f>
        <v>4217.1099999999997</v>
      </c>
      <c r="I35" s="8">
        <v>3.46</v>
      </c>
      <c r="J35" s="8">
        <v>0</v>
      </c>
      <c r="K35" s="8">
        <f>'APRIL 18'!K34+'may 18'!J35</f>
        <v>0</v>
      </c>
      <c r="L35" s="8">
        <v>0</v>
      </c>
      <c r="M35" s="8">
        <f>'APRIL 18'!M34+'may 18'!L35</f>
        <v>0</v>
      </c>
      <c r="N35" s="8">
        <f>'APRIL 18'!N34+'may 18'!J35-'may 18'!L35</f>
        <v>6.92</v>
      </c>
      <c r="O35" s="9">
        <f>D35+J35</f>
        <v>42.29</v>
      </c>
      <c r="P35" s="10">
        <v>0</v>
      </c>
      <c r="Q35" s="10">
        <v>0</v>
      </c>
      <c r="R35" s="8">
        <f>'APRIL 18'!R34+'may 18'!Q35</f>
        <v>0</v>
      </c>
      <c r="S35" s="10">
        <v>0</v>
      </c>
      <c r="T35" s="8">
        <f>'APRIL 18'!T34+'may 18'!S35</f>
        <v>0</v>
      </c>
      <c r="U35" s="8">
        <f>'APRIL 18'!U34+'may 18'!Q35-'may 18'!S35</f>
        <v>1.04</v>
      </c>
      <c r="V35" s="8">
        <f t="shared" si="0"/>
        <v>4225.07</v>
      </c>
    </row>
    <row r="36" spans="1:23" s="16" customFormat="1" ht="24" customHeight="1" x14ac:dyDescent="0.25">
      <c r="A36" s="12"/>
      <c r="B36" s="13" t="s">
        <v>41</v>
      </c>
      <c r="C36" s="14">
        <v>12312.159999999998</v>
      </c>
      <c r="D36" s="15">
        <f>SUM(D32:D35)</f>
        <v>114.12</v>
      </c>
      <c r="E36" s="15">
        <f>'APRIL 18'!E35+'may 18'!D36</f>
        <v>146.79000000000002</v>
      </c>
      <c r="F36" s="15">
        <f t="shared" ref="F36:S36" si="8">SUM(F32:F35)</f>
        <v>0</v>
      </c>
      <c r="G36" s="15">
        <f>'APRIL 18'!G36+'may 18'!F37</f>
        <v>0</v>
      </c>
      <c r="H36" s="15">
        <f>'APRIL 18'!H35+'may 18'!D36-'may 18'!F36</f>
        <v>15802.230000000001</v>
      </c>
      <c r="I36" s="15">
        <f t="shared" si="8"/>
        <v>16.559999999999999</v>
      </c>
      <c r="J36" s="15">
        <f t="shared" si="8"/>
        <v>0</v>
      </c>
      <c r="K36" s="15">
        <f>'APRIL 18'!K35+'may 18'!J36</f>
        <v>0</v>
      </c>
      <c r="L36" s="15">
        <f t="shared" si="8"/>
        <v>0</v>
      </c>
      <c r="M36" s="15">
        <f>'APRIL 18'!M35+'may 18'!L36</f>
        <v>0</v>
      </c>
      <c r="N36" s="15">
        <f>'APRIL 18'!N35+'may 18'!J36-'may 18'!L36</f>
        <v>174.17000000000002</v>
      </c>
      <c r="O36" s="15">
        <f t="shared" si="8"/>
        <v>114.12</v>
      </c>
      <c r="P36" s="15">
        <f t="shared" si="8"/>
        <v>0</v>
      </c>
      <c r="Q36" s="15">
        <f t="shared" si="8"/>
        <v>0</v>
      </c>
      <c r="R36" s="15">
        <f>'APRIL 18'!R35+'may 18'!Q36</f>
        <v>0</v>
      </c>
      <c r="S36" s="15">
        <f t="shared" si="8"/>
        <v>0</v>
      </c>
      <c r="T36" s="15">
        <f>'APRIL 18'!T35+'may 18'!S36</f>
        <v>0</v>
      </c>
      <c r="U36" s="15">
        <f>'APRIL 18'!U35+'may 18'!Q36-'may 18'!S36</f>
        <v>3.27</v>
      </c>
      <c r="V36" s="15">
        <f t="shared" si="0"/>
        <v>15979.670000000002</v>
      </c>
      <c r="W36" s="17"/>
    </row>
    <row r="37" spans="1:23" s="16" customFormat="1" ht="24.75" customHeight="1" x14ac:dyDescent="0.25">
      <c r="A37" s="12"/>
      <c r="B37" s="13" t="s">
        <v>42</v>
      </c>
      <c r="C37" s="14">
        <v>27345.479999999996</v>
      </c>
      <c r="D37" s="15">
        <f>D36+D31+D26</f>
        <v>222.215</v>
      </c>
      <c r="E37" s="15">
        <f>'APRIL 18'!E36+'may 18'!D37</f>
        <v>398.43</v>
      </c>
      <c r="F37" s="15">
        <f t="shared" ref="F37:S37" si="9">F36+F31+F26</f>
        <v>0</v>
      </c>
      <c r="G37" s="15">
        <f>'APRIL 18'!G37+'may 18'!F38</f>
        <v>0</v>
      </c>
      <c r="H37" s="15">
        <f>'APRIL 18'!H36+'may 18'!D37-'may 18'!F37</f>
        <v>36337.093299999993</v>
      </c>
      <c r="I37" s="15">
        <f t="shared" si="9"/>
        <v>290.77</v>
      </c>
      <c r="J37" s="15">
        <f t="shared" si="9"/>
        <v>0.85000000000000009</v>
      </c>
      <c r="K37" s="15">
        <f>'APRIL 18'!K36+'may 18'!J37</f>
        <v>1.21</v>
      </c>
      <c r="L37" s="15">
        <f t="shared" si="9"/>
        <v>0</v>
      </c>
      <c r="M37" s="15">
        <f>'APRIL 18'!M36+'may 18'!L37</f>
        <v>0</v>
      </c>
      <c r="N37" s="15">
        <f>'APRIL 18'!N36+'may 18'!J37-'may 18'!L37</f>
        <v>959.25599999999997</v>
      </c>
      <c r="O37" s="15">
        <f t="shared" si="9"/>
        <v>185.48499999999999</v>
      </c>
      <c r="P37" s="15">
        <f t="shared" si="9"/>
        <v>0</v>
      </c>
      <c r="Q37" s="15">
        <f t="shared" si="9"/>
        <v>0</v>
      </c>
      <c r="R37" s="15">
        <f>'APRIL 18'!R36+'may 18'!Q37</f>
        <v>3.07</v>
      </c>
      <c r="S37" s="15">
        <f t="shared" si="9"/>
        <v>0</v>
      </c>
      <c r="T37" s="15">
        <f>'APRIL 18'!T36+'may 18'!S37</f>
        <v>0</v>
      </c>
      <c r="U37" s="15">
        <f>'APRIL 18'!U36+'may 18'!Q37-'may 18'!S37</f>
        <v>107.91000000000001</v>
      </c>
      <c r="V37" s="15">
        <f t="shared" si="0"/>
        <v>37404.259299999998</v>
      </c>
      <c r="W37" s="17"/>
    </row>
    <row r="38" spans="1:23" s="11" customFormat="1" ht="23.25" customHeight="1" x14ac:dyDescent="0.3">
      <c r="A38" s="5">
        <v>23</v>
      </c>
      <c r="B38" s="6" t="s">
        <v>43</v>
      </c>
      <c r="C38" s="7">
        <v>2519.0973333333336</v>
      </c>
      <c r="D38" s="8">
        <v>137.02000000000001</v>
      </c>
      <c r="E38" s="8">
        <f>'APRIL 18'!E37+'may 18'!D38</f>
        <v>328.32000000000005</v>
      </c>
      <c r="F38" s="8">
        <v>0</v>
      </c>
      <c r="G38" s="8">
        <f>'APRIL 18'!G38+'may 18'!F39</f>
        <v>0</v>
      </c>
      <c r="H38" s="8">
        <f>'APRIL 18'!H37+'may 18'!D38-'may 18'!F38</f>
        <v>9312.4560000000001</v>
      </c>
      <c r="I38" s="8">
        <v>0</v>
      </c>
      <c r="J38" s="8">
        <v>0</v>
      </c>
      <c r="K38" s="8">
        <f>'APRIL 18'!K37+'may 18'!J38</f>
        <v>0</v>
      </c>
      <c r="L38" s="8">
        <v>0</v>
      </c>
      <c r="M38" s="8">
        <f>'APRIL 18'!M37+'may 18'!L38</f>
        <v>0</v>
      </c>
      <c r="N38" s="8">
        <f>'APRIL 18'!N37+'may 18'!J38-'may 18'!L38</f>
        <v>0</v>
      </c>
      <c r="O38" s="9">
        <f>D38+J38</f>
        <v>137.02000000000001</v>
      </c>
      <c r="P38" s="10">
        <v>0</v>
      </c>
      <c r="Q38" s="8">
        <v>0</v>
      </c>
      <c r="R38" s="8">
        <f>'APRIL 18'!R37+'may 18'!Q38</f>
        <v>0</v>
      </c>
      <c r="S38" s="10">
        <v>0</v>
      </c>
      <c r="T38" s="8">
        <f>'APRIL 18'!T37+'may 18'!S38</f>
        <v>0</v>
      </c>
      <c r="U38" s="8">
        <f>'APRIL 18'!U37+'may 18'!Q38-'may 18'!S38</f>
        <v>0</v>
      </c>
      <c r="V38" s="8">
        <f t="shared" si="0"/>
        <v>9312.4560000000001</v>
      </c>
    </row>
    <row r="39" spans="1:23" s="11" customFormat="1" ht="21.75" customHeight="1" x14ac:dyDescent="0.3">
      <c r="A39" s="5">
        <v>24</v>
      </c>
      <c r="B39" s="6" t="s">
        <v>44</v>
      </c>
      <c r="C39" s="7">
        <v>1849.9516666666666</v>
      </c>
      <c r="D39" s="8">
        <v>38.72</v>
      </c>
      <c r="E39" s="8">
        <f>'APRIL 18'!E38+'may 18'!D39</f>
        <v>48.879999999999995</v>
      </c>
      <c r="F39" s="8">
        <v>0</v>
      </c>
      <c r="G39" s="8">
        <f>'APRIL 18'!G39+'may 18'!F40</f>
        <v>0</v>
      </c>
      <c r="H39" s="8">
        <f>'APRIL 18'!H38+'may 18'!D39-'may 18'!F39</f>
        <v>6517.2639999999965</v>
      </c>
      <c r="I39" s="8">
        <v>0</v>
      </c>
      <c r="J39" s="8">
        <v>0</v>
      </c>
      <c r="K39" s="8">
        <f>'APRIL 18'!K38+'may 18'!J39</f>
        <v>0</v>
      </c>
      <c r="L39" s="8">
        <v>0</v>
      </c>
      <c r="M39" s="8">
        <f>'APRIL 18'!M38+'may 18'!L39</f>
        <v>0</v>
      </c>
      <c r="N39" s="8">
        <f>'APRIL 18'!N38+'may 18'!J39-'may 18'!L39</f>
        <v>0</v>
      </c>
      <c r="O39" s="9">
        <f>D39+J39</f>
        <v>38.72</v>
      </c>
      <c r="P39" s="10">
        <v>0</v>
      </c>
      <c r="Q39" s="8">
        <v>0</v>
      </c>
      <c r="R39" s="8">
        <f>'APRIL 18'!R38+'may 18'!Q39</f>
        <v>0</v>
      </c>
      <c r="S39" s="10">
        <v>0</v>
      </c>
      <c r="T39" s="8">
        <f>'APRIL 18'!T38+'may 18'!S39</f>
        <v>0</v>
      </c>
      <c r="U39" s="8">
        <f>'APRIL 18'!U38+'may 18'!Q39-'may 18'!S39</f>
        <v>0</v>
      </c>
      <c r="V39" s="8">
        <f t="shared" si="0"/>
        <v>6517.2639999999965</v>
      </c>
    </row>
    <row r="40" spans="1:23" s="11" customFormat="1" ht="19.5" customHeight="1" x14ac:dyDescent="0.3">
      <c r="A40" s="5">
        <v>25</v>
      </c>
      <c r="B40" s="6" t="s">
        <v>45</v>
      </c>
      <c r="C40" s="7">
        <v>2835.8183333333332</v>
      </c>
      <c r="D40" s="8">
        <v>45.03</v>
      </c>
      <c r="E40" s="8">
        <f>'APRIL 18'!E39+'may 18'!D40</f>
        <v>79.819999999999993</v>
      </c>
      <c r="F40" s="8">
        <v>0</v>
      </c>
      <c r="G40" s="8">
        <f>'APRIL 18'!G40+'may 18'!F41</f>
        <v>0</v>
      </c>
      <c r="H40" s="8">
        <f>'APRIL 18'!H39+'may 18'!D40-'may 18'!F40</f>
        <v>11505.446999999998</v>
      </c>
      <c r="I40" s="8">
        <v>0</v>
      </c>
      <c r="J40" s="8">
        <v>0</v>
      </c>
      <c r="K40" s="8">
        <f>'APRIL 18'!K39+'may 18'!J40</f>
        <v>0</v>
      </c>
      <c r="L40" s="8">
        <v>0</v>
      </c>
      <c r="M40" s="8">
        <f>'APRIL 18'!M39+'may 18'!L40</f>
        <v>0</v>
      </c>
      <c r="N40" s="8">
        <f>'APRIL 18'!N39+'may 18'!J40-'may 18'!L40</f>
        <v>0</v>
      </c>
      <c r="O40" s="9">
        <f>D40+J40</f>
        <v>45.03</v>
      </c>
      <c r="P40" s="10">
        <v>0</v>
      </c>
      <c r="Q40" s="8">
        <v>0</v>
      </c>
      <c r="R40" s="8">
        <f>'APRIL 18'!R39+'may 18'!Q40</f>
        <v>0</v>
      </c>
      <c r="S40" s="10">
        <v>0</v>
      </c>
      <c r="T40" s="8">
        <f>'APRIL 18'!T39+'may 18'!S40</f>
        <v>0</v>
      </c>
      <c r="U40" s="8">
        <f>'APRIL 18'!U39+'may 18'!Q40-'may 18'!S40</f>
        <v>0</v>
      </c>
      <c r="V40" s="8">
        <f t="shared" si="0"/>
        <v>11505.446999999998</v>
      </c>
    </row>
    <row r="41" spans="1:23" s="11" customFormat="1" ht="19.5" customHeight="1" x14ac:dyDescent="0.3">
      <c r="A41" s="5">
        <v>26</v>
      </c>
      <c r="B41" s="6" t="s">
        <v>64</v>
      </c>
      <c r="C41" s="7"/>
      <c r="D41" s="8">
        <v>10.17</v>
      </c>
      <c r="E41" s="8">
        <f>'APRIL 18'!E40+'may 18'!D41</f>
        <v>18.170000000000002</v>
      </c>
      <c r="F41" s="8">
        <v>0</v>
      </c>
      <c r="G41" s="8">
        <f>'APRIL 18'!G41+'may 18'!F42</f>
        <v>0</v>
      </c>
      <c r="H41" s="8">
        <f>'APRIL 18'!H40+'may 18'!D41-'may 18'!F41</f>
        <v>18.170000000000002</v>
      </c>
      <c r="I41" s="8"/>
      <c r="J41" s="8">
        <v>0</v>
      </c>
      <c r="K41" s="8">
        <f>'APRIL 18'!K40+'may 18'!J41</f>
        <v>0</v>
      </c>
      <c r="L41" s="8">
        <v>0</v>
      </c>
      <c r="M41" s="8">
        <f>'APRIL 18'!M40+'may 18'!L41</f>
        <v>0</v>
      </c>
      <c r="N41" s="8">
        <f>'APRIL 18'!N40+'may 18'!J41-'may 18'!L41</f>
        <v>0</v>
      </c>
      <c r="O41" s="9"/>
      <c r="P41" s="10"/>
      <c r="Q41" s="8">
        <v>0</v>
      </c>
      <c r="R41" s="8">
        <f>'APRIL 18'!R40+'may 18'!Q41</f>
        <v>0</v>
      </c>
      <c r="S41" s="10">
        <v>0</v>
      </c>
      <c r="T41" s="8">
        <f>'APRIL 18'!T40+'may 18'!S41</f>
        <v>0</v>
      </c>
      <c r="U41" s="8">
        <f>'APRIL 18'!U40+'may 18'!Q41-'may 18'!S41</f>
        <v>0</v>
      </c>
      <c r="V41" s="8">
        <f t="shared" si="0"/>
        <v>18.170000000000002</v>
      </c>
    </row>
    <row r="42" spans="1:23" s="16" customFormat="1" ht="19.5" customHeight="1" x14ac:dyDescent="0.25">
      <c r="A42" s="12"/>
      <c r="B42" s="13" t="s">
        <v>46</v>
      </c>
      <c r="C42" s="14">
        <v>7204.8673333333336</v>
      </c>
      <c r="D42" s="15">
        <f>SUM(D38:D41)</f>
        <v>230.94</v>
      </c>
      <c r="E42" s="15">
        <f>'APRIL 18'!E41+'may 18'!D42</f>
        <v>475.19</v>
      </c>
      <c r="F42" s="15">
        <f t="shared" ref="F42:V42" si="10">SUM(F38:F41)</f>
        <v>0</v>
      </c>
      <c r="G42" s="15">
        <f>'APRIL 18'!G42+'may 18'!F43</f>
        <v>0</v>
      </c>
      <c r="H42" s="15">
        <f>'APRIL 18'!H41+'may 18'!D42-'may 18'!F42</f>
        <v>27353.336999999992</v>
      </c>
      <c r="I42" s="15">
        <f t="shared" si="10"/>
        <v>0</v>
      </c>
      <c r="J42" s="15">
        <f t="shared" si="10"/>
        <v>0</v>
      </c>
      <c r="K42" s="15">
        <f>'APRIL 18'!K41+'may 18'!J42</f>
        <v>0</v>
      </c>
      <c r="L42" s="15">
        <f t="shared" si="10"/>
        <v>0</v>
      </c>
      <c r="M42" s="15">
        <f>'APRIL 18'!M41+'may 18'!L42</f>
        <v>0</v>
      </c>
      <c r="N42" s="15">
        <f>'APRIL 18'!N41+'may 18'!J42-'may 18'!L42</f>
        <v>0</v>
      </c>
      <c r="O42" s="15">
        <f t="shared" si="10"/>
        <v>220.77</v>
      </c>
      <c r="P42" s="15">
        <f t="shared" si="10"/>
        <v>0</v>
      </c>
      <c r="Q42" s="15">
        <f t="shared" si="10"/>
        <v>0</v>
      </c>
      <c r="R42" s="15">
        <f>'APRIL 18'!R41+'may 18'!Q42</f>
        <v>0</v>
      </c>
      <c r="S42" s="15">
        <f t="shared" si="10"/>
        <v>0</v>
      </c>
      <c r="T42" s="15">
        <f>'APRIL 18'!T41+'may 18'!S42</f>
        <v>0</v>
      </c>
      <c r="U42" s="15">
        <f>'APRIL 18'!U41+'may 18'!Q42-'may 18'!S42</f>
        <v>0</v>
      </c>
      <c r="V42" s="15">
        <f t="shared" si="10"/>
        <v>27353.336999999992</v>
      </c>
      <c r="W42" s="17"/>
    </row>
    <row r="43" spans="1:23" s="11" customFormat="1" ht="18.75" customHeight="1" x14ac:dyDescent="0.3">
      <c r="A43" s="5">
        <v>27</v>
      </c>
      <c r="B43" s="6" t="s">
        <v>47</v>
      </c>
      <c r="C43" s="7">
        <v>1805.24</v>
      </c>
      <c r="D43" s="8">
        <v>46.07</v>
      </c>
      <c r="E43" s="8">
        <f>'APRIL 18'!E42+'may 18'!D43</f>
        <v>104.53999999999999</v>
      </c>
      <c r="F43" s="8">
        <v>0</v>
      </c>
      <c r="G43" s="8">
        <f>'APRIL 18'!G43+'may 18'!F44</f>
        <v>0</v>
      </c>
      <c r="H43" s="8">
        <f>'APRIL 18'!H42+'may 18'!D43-'may 18'!F43</f>
        <v>7011.7100000000019</v>
      </c>
      <c r="I43" s="8">
        <v>0.68</v>
      </c>
      <c r="J43" s="8">
        <v>0</v>
      </c>
      <c r="K43" s="8">
        <f>'APRIL 18'!K42+'may 18'!J43</f>
        <v>0</v>
      </c>
      <c r="L43" s="8">
        <v>0</v>
      </c>
      <c r="M43" s="8">
        <f>'APRIL 18'!M42+'may 18'!L43</f>
        <v>0</v>
      </c>
      <c r="N43" s="8">
        <f>'APRIL 18'!N42+'may 18'!J43-'may 18'!L43</f>
        <v>0.70000000000000007</v>
      </c>
      <c r="O43" s="9">
        <f>D43+J43</f>
        <v>46.07</v>
      </c>
      <c r="P43" s="10">
        <v>14.43</v>
      </c>
      <c r="Q43" s="10">
        <v>0</v>
      </c>
      <c r="R43" s="8">
        <f>'APRIL 18'!R42+'may 18'!Q43</f>
        <v>0</v>
      </c>
      <c r="S43" s="10">
        <v>0</v>
      </c>
      <c r="T43" s="8">
        <f>'APRIL 18'!T42+'may 18'!S43</f>
        <v>0</v>
      </c>
      <c r="U43" s="8">
        <f>'APRIL 18'!U42+'may 18'!Q43-'may 18'!S43</f>
        <v>14.43</v>
      </c>
      <c r="V43" s="8">
        <f>H43+N43+U43</f>
        <v>7026.840000000002</v>
      </c>
    </row>
    <row r="44" spans="1:23" s="11" customFormat="1" ht="21" customHeight="1" x14ac:dyDescent="0.3">
      <c r="A44" s="5">
        <v>28</v>
      </c>
      <c r="B44" s="6" t="s">
        <v>48</v>
      </c>
      <c r="C44" s="7">
        <v>1445.46</v>
      </c>
      <c r="D44" s="8">
        <v>11.66</v>
      </c>
      <c r="E44" s="8">
        <f>'APRIL 18'!E43+'may 18'!D44</f>
        <v>18.66</v>
      </c>
      <c r="F44" s="8">
        <v>0</v>
      </c>
      <c r="G44" s="8">
        <f>'APRIL 18'!G44+'may 18'!F45</f>
        <v>0</v>
      </c>
      <c r="H44" s="8">
        <f>'APRIL 18'!H43+'may 18'!D44-'may 18'!F44</f>
        <v>6301.3800000000019</v>
      </c>
      <c r="I44" s="8">
        <v>0.96</v>
      </c>
      <c r="J44" s="8">
        <v>0</v>
      </c>
      <c r="K44" s="8">
        <f>'APRIL 18'!K43+'may 18'!J44</f>
        <v>0</v>
      </c>
      <c r="L44" s="8">
        <v>0</v>
      </c>
      <c r="M44" s="8">
        <f>'APRIL 18'!M43+'may 18'!L44</f>
        <v>0</v>
      </c>
      <c r="N44" s="8">
        <f>'APRIL 18'!N43+'may 18'!J44-'may 18'!L44</f>
        <v>0.96</v>
      </c>
      <c r="O44" s="9">
        <f>D44+J44</f>
        <v>11.66</v>
      </c>
      <c r="P44" s="10">
        <v>0</v>
      </c>
      <c r="Q44" s="10">
        <v>0</v>
      </c>
      <c r="R44" s="8">
        <f>'APRIL 18'!R43+'may 18'!Q44</f>
        <v>0</v>
      </c>
      <c r="S44" s="10">
        <v>0</v>
      </c>
      <c r="T44" s="8">
        <f>'APRIL 18'!T43+'may 18'!S44</f>
        <v>0</v>
      </c>
      <c r="U44" s="8">
        <f>'APRIL 18'!U43+'may 18'!Q44-'may 18'!S44</f>
        <v>0</v>
      </c>
      <c r="V44" s="8">
        <f t="shared" ref="V44:V51" si="11">H44+N44+U44</f>
        <v>6302.340000000002</v>
      </c>
    </row>
    <row r="45" spans="1:23" s="11" customFormat="1" ht="21.75" customHeight="1" x14ac:dyDescent="0.3">
      <c r="A45" s="5">
        <v>29</v>
      </c>
      <c r="B45" s="6" t="s">
        <v>49</v>
      </c>
      <c r="C45" s="7">
        <v>1814.93</v>
      </c>
      <c r="D45" s="8">
        <v>38.21</v>
      </c>
      <c r="E45" s="8">
        <f>'APRIL 18'!E44+'may 18'!D45</f>
        <v>57.56</v>
      </c>
      <c r="F45" s="8">
        <v>0</v>
      </c>
      <c r="G45" s="8">
        <f>'APRIL 18'!G45+'may 18'!F46</f>
        <v>0</v>
      </c>
      <c r="H45" s="8">
        <f>'APRIL 18'!H44+'may 18'!D45-'may 18'!F45</f>
        <v>7246.92</v>
      </c>
      <c r="I45" s="8">
        <v>6.89</v>
      </c>
      <c r="J45" s="8">
        <v>0</v>
      </c>
      <c r="K45" s="8">
        <f>'APRIL 18'!K44+'may 18'!J45</f>
        <v>0</v>
      </c>
      <c r="L45" s="8">
        <v>0</v>
      </c>
      <c r="M45" s="8">
        <f>'APRIL 18'!M44+'may 18'!L45</f>
        <v>0</v>
      </c>
      <c r="N45" s="8">
        <f>'APRIL 18'!N44+'may 18'!J45-'may 18'!L45</f>
        <v>6.89</v>
      </c>
      <c r="O45" s="9">
        <f>D45+J45</f>
        <v>38.21</v>
      </c>
      <c r="P45" s="10">
        <v>0.03</v>
      </c>
      <c r="Q45" s="10">
        <v>0</v>
      </c>
      <c r="R45" s="8">
        <f>'APRIL 18'!R44+'may 18'!Q45</f>
        <v>0</v>
      </c>
      <c r="S45" s="10">
        <v>0</v>
      </c>
      <c r="T45" s="8">
        <f>'APRIL 18'!T44+'may 18'!S45</f>
        <v>0</v>
      </c>
      <c r="U45" s="8">
        <f>'APRIL 18'!U44+'may 18'!Q45-'may 18'!S45</f>
        <v>0.03</v>
      </c>
      <c r="V45" s="8">
        <f t="shared" si="11"/>
        <v>7253.84</v>
      </c>
    </row>
    <row r="46" spans="1:23" s="11" customFormat="1" ht="15.75" customHeight="1" x14ac:dyDescent="0.3">
      <c r="A46" s="5">
        <v>30</v>
      </c>
      <c r="B46" s="6" t="s">
        <v>50</v>
      </c>
      <c r="C46" s="7">
        <v>1723.79</v>
      </c>
      <c r="D46" s="8">
        <v>79.069999999999993</v>
      </c>
      <c r="E46" s="8">
        <f>'APRIL 18'!E45+'may 18'!D46</f>
        <v>96.139999999999986</v>
      </c>
      <c r="F46" s="8">
        <v>0</v>
      </c>
      <c r="G46" s="8">
        <f>'APRIL 18'!G46+'may 18'!F47</f>
        <v>0</v>
      </c>
      <c r="H46" s="8">
        <f>'APRIL 18'!H45+'may 18'!D46-'may 18'!F46</f>
        <v>5883.4100000000008</v>
      </c>
      <c r="I46" s="8">
        <v>0.505</v>
      </c>
      <c r="J46" s="8">
        <v>0</v>
      </c>
      <c r="K46" s="8">
        <f>'APRIL 18'!K45+'may 18'!J46</f>
        <v>0</v>
      </c>
      <c r="L46" s="8">
        <v>0</v>
      </c>
      <c r="M46" s="8">
        <f>'APRIL 18'!M45+'may 18'!L46</f>
        <v>0</v>
      </c>
      <c r="N46" s="8">
        <f>'APRIL 18'!N45+'may 18'!J46-'may 18'!L46</f>
        <v>0.505</v>
      </c>
      <c r="O46" s="9">
        <f>D46+J46</f>
        <v>79.069999999999993</v>
      </c>
      <c r="P46" s="10">
        <v>14.43</v>
      </c>
      <c r="Q46" s="10">
        <v>0</v>
      </c>
      <c r="R46" s="8">
        <f>'APRIL 18'!R45+'may 18'!Q46</f>
        <v>0</v>
      </c>
      <c r="S46" s="10">
        <v>0</v>
      </c>
      <c r="T46" s="8">
        <f>'APRIL 18'!T45+'may 18'!S46</f>
        <v>0</v>
      </c>
      <c r="U46" s="8">
        <f>'APRIL 18'!U45+'may 18'!Q46-'may 18'!S46</f>
        <v>0</v>
      </c>
      <c r="V46" s="8">
        <f t="shared" si="11"/>
        <v>5883.9150000000009</v>
      </c>
    </row>
    <row r="47" spans="1:23" s="16" customFormat="1" ht="27" customHeight="1" x14ac:dyDescent="0.25">
      <c r="A47" s="12"/>
      <c r="B47" s="13" t="s">
        <v>51</v>
      </c>
      <c r="C47" s="14">
        <v>6789.42</v>
      </c>
      <c r="D47" s="15">
        <f>SUM(D43:D46)</f>
        <v>175.01</v>
      </c>
      <c r="E47" s="15">
        <f>'APRIL 18'!E46+'may 18'!D47</f>
        <v>276.89999999999998</v>
      </c>
      <c r="F47" s="15">
        <f t="shared" ref="F47:S47" si="12">SUM(F43:F46)</f>
        <v>0</v>
      </c>
      <c r="G47" s="15">
        <f>'APRIL 18'!G47+'may 18'!F48</f>
        <v>0</v>
      </c>
      <c r="H47" s="15">
        <f>'APRIL 18'!H46+'may 18'!D47-'may 18'!F47</f>
        <v>26443.420000000002</v>
      </c>
      <c r="I47" s="15">
        <f t="shared" si="12"/>
        <v>9.0350000000000001</v>
      </c>
      <c r="J47" s="15">
        <f t="shared" si="12"/>
        <v>0</v>
      </c>
      <c r="K47" s="15">
        <f>'APRIL 18'!K46+'may 18'!J47</f>
        <v>0</v>
      </c>
      <c r="L47" s="15">
        <f t="shared" si="12"/>
        <v>0</v>
      </c>
      <c r="M47" s="15">
        <f>'APRIL 18'!M46+'may 18'!L47</f>
        <v>0</v>
      </c>
      <c r="N47" s="15">
        <f>'APRIL 18'!N46+'may 18'!J47-'may 18'!L47</f>
        <v>9.0550000000000015</v>
      </c>
      <c r="O47" s="15">
        <f t="shared" si="12"/>
        <v>175.01</v>
      </c>
      <c r="P47" s="15">
        <f t="shared" si="12"/>
        <v>28.89</v>
      </c>
      <c r="Q47" s="15">
        <f t="shared" si="12"/>
        <v>0</v>
      </c>
      <c r="R47" s="15">
        <f>'APRIL 18'!R46+'may 18'!Q47</f>
        <v>0</v>
      </c>
      <c r="S47" s="15">
        <f t="shared" si="12"/>
        <v>0</v>
      </c>
      <c r="T47" s="15">
        <f>'APRIL 18'!T46+'may 18'!S47</f>
        <v>0</v>
      </c>
      <c r="U47" s="15">
        <f>'APRIL 18'!U46+'may 18'!Q47-'may 18'!S47</f>
        <v>14.459999999999999</v>
      </c>
      <c r="V47" s="15">
        <f t="shared" si="11"/>
        <v>26466.935000000001</v>
      </c>
      <c r="W47" s="17"/>
    </row>
    <row r="48" spans="1:23" s="16" customFormat="1" ht="24.75" customHeight="1" x14ac:dyDescent="0.25">
      <c r="A48" s="12"/>
      <c r="B48" s="13" t="s">
        <v>52</v>
      </c>
      <c r="C48" s="14">
        <v>13994.287333333334</v>
      </c>
      <c r="D48" s="15">
        <f>D42+D47</f>
        <v>405.95</v>
      </c>
      <c r="E48" s="15">
        <f>'APRIL 18'!E47+'may 18'!D48</f>
        <v>752.08999999999992</v>
      </c>
      <c r="F48" s="15">
        <f t="shared" ref="F48:S48" si="13">F42+F47</f>
        <v>0</v>
      </c>
      <c r="G48" s="15">
        <f>'APRIL 18'!G48+'may 18'!F49</f>
        <v>0</v>
      </c>
      <c r="H48" s="15">
        <f>'APRIL 18'!H47+'may 18'!D48-'may 18'!F48</f>
        <v>53796.756999999991</v>
      </c>
      <c r="I48" s="15">
        <f t="shared" si="13"/>
        <v>9.0350000000000001</v>
      </c>
      <c r="J48" s="15">
        <f t="shared" si="13"/>
        <v>0</v>
      </c>
      <c r="K48" s="15">
        <f>'APRIL 18'!K47+'may 18'!J48</f>
        <v>0</v>
      </c>
      <c r="L48" s="15">
        <f t="shared" si="13"/>
        <v>0</v>
      </c>
      <c r="M48" s="15">
        <f>'APRIL 18'!M47+'may 18'!L48</f>
        <v>0</v>
      </c>
      <c r="N48" s="15">
        <f>'APRIL 18'!N47+'may 18'!J48-'may 18'!L48</f>
        <v>9.0550000000000015</v>
      </c>
      <c r="O48" s="15">
        <f t="shared" si="13"/>
        <v>395.78</v>
      </c>
      <c r="P48" s="15">
        <f t="shared" si="13"/>
        <v>28.89</v>
      </c>
      <c r="Q48" s="15">
        <f t="shared" si="13"/>
        <v>0</v>
      </c>
      <c r="R48" s="15">
        <f>'APRIL 18'!R47+'may 18'!Q48</f>
        <v>0</v>
      </c>
      <c r="S48" s="15">
        <f t="shared" si="13"/>
        <v>0</v>
      </c>
      <c r="T48" s="15">
        <f>'APRIL 18'!T47+'may 18'!S48</f>
        <v>0</v>
      </c>
      <c r="U48" s="15">
        <f>'APRIL 18'!U47+'may 18'!Q48-'may 18'!S48</f>
        <v>14.459999999999999</v>
      </c>
      <c r="V48" s="15">
        <f t="shared" si="11"/>
        <v>53820.27199999999</v>
      </c>
      <c r="W48" s="17"/>
    </row>
    <row r="49" spans="1:23" s="16" customFormat="1" ht="24" customHeight="1" x14ac:dyDescent="0.25">
      <c r="A49" s="12"/>
      <c r="B49" s="13" t="s">
        <v>53</v>
      </c>
      <c r="C49" s="14">
        <v>43833.390666666666</v>
      </c>
      <c r="D49" s="15">
        <f>D48+D37+D23</f>
        <v>631.39699999999993</v>
      </c>
      <c r="E49" s="15">
        <f>'APRIL 18'!E48+'may 18'!D49</f>
        <v>1157.347</v>
      </c>
      <c r="F49" s="15">
        <f t="shared" ref="F49:S49" si="14">F48+F37+F23</f>
        <v>0</v>
      </c>
      <c r="G49" s="15">
        <f>'APRIL 18'!G49+'may 18'!F50</f>
        <v>0</v>
      </c>
      <c r="H49" s="15">
        <f>'APRIL 18'!H48+'may 18'!D49-'may 18'!F49</f>
        <v>95949.825299999982</v>
      </c>
      <c r="I49" s="15">
        <f t="shared" si="14"/>
        <v>3747.752</v>
      </c>
      <c r="J49" s="15">
        <f t="shared" si="14"/>
        <v>13.091999999999999</v>
      </c>
      <c r="K49" s="15">
        <f>'APRIL 18'!K48+'may 18'!J49</f>
        <v>30.321999999999999</v>
      </c>
      <c r="L49" s="15">
        <f t="shared" si="14"/>
        <v>0</v>
      </c>
      <c r="M49" s="15">
        <f>'APRIL 18'!M48+'may 18'!L49</f>
        <v>0</v>
      </c>
      <c r="N49" s="15">
        <f>'APRIL 18'!N48+'may 18'!J49-'may 18'!L49</f>
        <v>5358.5859999999984</v>
      </c>
      <c r="O49" s="15">
        <f t="shared" si="14"/>
        <v>596.73900000000003</v>
      </c>
      <c r="P49" s="15">
        <f t="shared" si="14"/>
        <v>170.09799999999996</v>
      </c>
      <c r="Q49" s="15">
        <f t="shared" si="14"/>
        <v>1.68</v>
      </c>
      <c r="R49" s="15">
        <f>'APRIL 18'!R48+'may 18'!Q49</f>
        <v>7.02</v>
      </c>
      <c r="S49" s="15">
        <f t="shared" si="14"/>
        <v>0</v>
      </c>
      <c r="T49" s="15">
        <f>'APRIL 18'!T48+'may 18'!S49</f>
        <v>0</v>
      </c>
      <c r="U49" s="15">
        <f>'APRIL 18'!U48+'may 18'!Q49-'may 18'!S49</f>
        <v>753.99</v>
      </c>
      <c r="V49" s="15">
        <f t="shared" si="11"/>
        <v>102062.40129999998</v>
      </c>
      <c r="W49" s="17"/>
    </row>
    <row r="50" spans="1:23" s="27" customFormat="1" ht="24" hidden="1" customHeight="1" x14ac:dyDescent="0.25">
      <c r="C50" s="28"/>
      <c r="D50" s="70"/>
      <c r="E50" s="8" t="e">
        <f>'[1]feb 18'!E48+#REF!</f>
        <v>#REF!</v>
      </c>
      <c r="F50" s="70"/>
      <c r="G50" s="8">
        <f t="shared" ref="G50:G51" si="15">F50</f>
        <v>0</v>
      </c>
      <c r="H50" s="8"/>
      <c r="I50" s="70"/>
      <c r="J50" s="77"/>
      <c r="K50" s="8" t="e">
        <f>'[1]feb 18'!K48+#REF!</f>
        <v>#REF!</v>
      </c>
      <c r="L50" s="77"/>
      <c r="M50" s="8">
        <f>'APRIL 18'!M49+'may 18'!L50</f>
        <v>0</v>
      </c>
      <c r="N50" s="8">
        <f>'Mar 18'!N49+'APRIL 18'!J49-'APRIL 18'!L49</f>
        <v>4962.2130000000006</v>
      </c>
      <c r="O50" s="70"/>
      <c r="P50" s="70"/>
      <c r="Q50" s="70"/>
      <c r="R50" s="29">
        <f>'[1]nov 17'!R48+'[1]dec 17'!Q48</f>
        <v>0</v>
      </c>
      <c r="S50" s="70"/>
      <c r="T50" s="8">
        <f>'[1]jan 18'!T48+'[1]feb 18'!S48</f>
        <v>0</v>
      </c>
      <c r="U50" s="8" t="e">
        <f>#REF!+'APRIL 18'!Q49-'APRIL 18'!S49</f>
        <v>#REF!</v>
      </c>
      <c r="V50" s="75" t="e">
        <f t="shared" si="11"/>
        <v>#REF!</v>
      </c>
    </row>
    <row r="51" spans="1:23" s="31" customFormat="1" ht="24" hidden="1" customHeight="1" x14ac:dyDescent="0.25">
      <c r="C51" s="32"/>
      <c r="D51" s="33"/>
      <c r="E51" s="8" t="e">
        <f>'[1]feb 18'!E49+#REF!</f>
        <v>#REF!</v>
      </c>
      <c r="F51" s="33"/>
      <c r="G51" s="8">
        <f t="shared" si="15"/>
        <v>0</v>
      </c>
      <c r="H51" s="8"/>
      <c r="I51" s="33"/>
      <c r="J51" s="33"/>
      <c r="K51" s="8" t="e">
        <f>'[1]feb 18'!K49+#REF!</f>
        <v>#REF!</v>
      </c>
      <c r="L51" s="33"/>
      <c r="M51" s="8">
        <f>'APRIL 18'!M50+'may 18'!L51</f>
        <v>0</v>
      </c>
      <c r="N51" s="8">
        <f>'Mar 18'!N50+'APRIL 18'!J50-'APRIL 18'!L50</f>
        <v>0</v>
      </c>
      <c r="O51" s="33"/>
      <c r="P51" s="33"/>
      <c r="Q51" s="33"/>
      <c r="R51" s="8">
        <f>'[1]nov 17'!R49+'[1]dec 17'!Q49</f>
        <v>0</v>
      </c>
      <c r="S51" s="33"/>
      <c r="T51" s="8">
        <f>'[1]jan 18'!T49+'[1]feb 18'!S49</f>
        <v>0.09</v>
      </c>
      <c r="U51" s="8" t="e">
        <f>#REF!+'APRIL 18'!Q50-'APRIL 18'!S50</f>
        <v>#REF!</v>
      </c>
      <c r="V51" s="75" t="e">
        <f t="shared" si="11"/>
        <v>#REF!</v>
      </c>
    </row>
    <row r="52" spans="1:23" s="31" customFormat="1" ht="24" customHeight="1" x14ac:dyDescent="0.25">
      <c r="C52" s="32"/>
      <c r="D52" s="33"/>
      <c r="E52" s="63">
        <f>'APRIL 18'!E48+'may 18'!D49</f>
        <v>1157.347</v>
      </c>
      <c r="F52" s="33"/>
      <c r="G52" s="63"/>
      <c r="H52" s="63">
        <f>'Mar 18'!H47+'APRIL 18'!E48</f>
        <v>95318.428299999985</v>
      </c>
      <c r="I52" s="33"/>
      <c r="J52" s="33"/>
      <c r="K52" s="63">
        <f>'APRIL 18'!K48+'may 18'!J49</f>
        <v>30.321999999999999</v>
      </c>
      <c r="L52" s="33"/>
      <c r="M52" s="63"/>
      <c r="N52" s="63"/>
      <c r="O52" s="33"/>
      <c r="P52" s="33"/>
      <c r="Q52" s="33"/>
      <c r="R52" s="63">
        <f>'APRIL 18'!R48+'may 18'!Q49</f>
        <v>7.02</v>
      </c>
      <c r="S52" s="33"/>
      <c r="T52" s="63"/>
      <c r="U52" s="63"/>
      <c r="V52" s="63"/>
    </row>
    <row r="53" spans="1:23" s="27" customFormat="1" ht="15.75" customHeight="1" x14ac:dyDescent="0.25">
      <c r="B53" s="28"/>
      <c r="C53" s="196" t="s">
        <v>54</v>
      </c>
      <c r="D53" s="196"/>
      <c r="E53" s="196"/>
      <c r="F53" s="196"/>
      <c r="G53" s="196"/>
      <c r="H53" s="36"/>
      <c r="I53" s="28"/>
      <c r="J53" s="77">
        <f>D49+J49+Q49-F49-L49-S49</f>
        <v>646.16899999999987</v>
      </c>
      <c r="K53" s="28"/>
      <c r="L53" s="32">
        <f>'Mar 18'!V47+'APRIL 18'!E48+'APRIL 18'!K48+'APRIL 18'!R48</f>
        <v>101416.23229999999</v>
      </c>
      <c r="M53" s="28"/>
      <c r="N53" s="28"/>
      <c r="S53" s="28"/>
      <c r="V53" s="28"/>
    </row>
    <row r="54" spans="1:23" s="27" customFormat="1" ht="22.5" customHeight="1" x14ac:dyDescent="0.25">
      <c r="B54" s="28"/>
      <c r="C54" s="70"/>
      <c r="D54" s="196" t="s">
        <v>55</v>
      </c>
      <c r="E54" s="196"/>
      <c r="F54" s="196"/>
      <c r="G54" s="196"/>
      <c r="H54" s="37"/>
      <c r="I54" s="28"/>
      <c r="J54" s="77">
        <f>E49+K49+R49-G49-M49-T49</f>
        <v>1194.6889999999999</v>
      </c>
      <c r="K54" s="38"/>
      <c r="L54" s="32">
        <f>E49+K49+R49</f>
        <v>1194.6889999999999</v>
      </c>
      <c r="M54" s="38"/>
      <c r="N54" s="28"/>
      <c r="S54" s="28"/>
      <c r="U54" s="28"/>
    </row>
    <row r="55" spans="1:23" ht="20.25" customHeight="1" x14ac:dyDescent="0.3">
      <c r="C55" s="39"/>
      <c r="D55" s="196" t="s">
        <v>56</v>
      </c>
      <c r="E55" s="196"/>
      <c r="F55" s="196"/>
      <c r="G55" s="196"/>
      <c r="H55" s="37"/>
      <c r="I55" s="40"/>
      <c r="J55" s="77">
        <f>H49+N49+U49</f>
        <v>102062.40129999998</v>
      </c>
      <c r="K55" s="41"/>
      <c r="L55" s="46">
        <f>'APRIL 18'!J55+'may 18'!J53</f>
        <v>102062.40129999997</v>
      </c>
      <c r="M55" s="41"/>
      <c r="N55" s="41"/>
      <c r="Q55" s="27"/>
      <c r="R55" s="42"/>
      <c r="V55" s="42"/>
    </row>
    <row r="56" spans="1:23" ht="18" customHeight="1" x14ac:dyDescent="0.3">
      <c r="D56" s="4"/>
      <c r="E56" s="4"/>
      <c r="F56" s="4"/>
      <c r="G56" s="4"/>
      <c r="I56" s="45"/>
      <c r="J56" s="39"/>
      <c r="K56" s="41"/>
      <c r="L56" s="41"/>
      <c r="M56" s="46" t="e">
        <f>'[1]feb 18'!J54+#REF!</f>
        <v>#REF!</v>
      </c>
      <c r="N56" s="41"/>
      <c r="R56" s="3"/>
      <c r="S56" s="3"/>
      <c r="T56" s="4"/>
      <c r="U56" s="3"/>
      <c r="V56" s="3"/>
    </row>
    <row r="57" spans="1:23" ht="27" customHeight="1" x14ac:dyDescent="0.3">
      <c r="B57" s="201" t="s">
        <v>57</v>
      </c>
      <c r="C57" s="201"/>
      <c r="D57" s="201"/>
      <c r="E57" s="201"/>
      <c r="F57" s="201"/>
      <c r="G57" s="47"/>
      <c r="H57" s="47"/>
      <c r="I57" s="48"/>
      <c r="J57" s="199">
        <f>'[1]aug 17'!J53+'[1]sep 17'!J51</f>
        <v>97392.012300000002</v>
      </c>
      <c r="K57" s="197"/>
      <c r="L57" s="197"/>
      <c r="M57" s="49"/>
      <c r="N57" s="47"/>
      <c r="O57" s="47"/>
      <c r="P57" s="47"/>
      <c r="Q57" s="71"/>
      <c r="R57" s="201" t="s">
        <v>58</v>
      </c>
      <c r="S57" s="201"/>
      <c r="T57" s="201"/>
      <c r="U57" s="201"/>
      <c r="V57" s="201"/>
    </row>
    <row r="58" spans="1:23" ht="23.25" customHeight="1" x14ac:dyDescent="0.3">
      <c r="B58" s="201" t="s">
        <v>59</v>
      </c>
      <c r="C58" s="201"/>
      <c r="D58" s="201"/>
      <c r="E58" s="201"/>
      <c r="F58" s="201"/>
      <c r="G58" s="47"/>
      <c r="H58" s="49"/>
      <c r="I58" s="50"/>
      <c r="J58" s="51"/>
      <c r="K58" s="76"/>
      <c r="L58" s="51"/>
      <c r="M58" s="47"/>
      <c r="N58" s="47"/>
      <c r="O58" s="47"/>
      <c r="P58" s="47"/>
      <c r="Q58" s="71"/>
      <c r="R58" s="201" t="s">
        <v>59</v>
      </c>
      <c r="S58" s="201"/>
      <c r="T58" s="201"/>
      <c r="U58" s="201"/>
      <c r="V58" s="201"/>
    </row>
    <row r="59" spans="1:23" ht="19.5" x14ac:dyDescent="0.3">
      <c r="F59" s="4"/>
      <c r="J59" s="200" t="s">
        <v>60</v>
      </c>
      <c r="K59" s="200"/>
      <c r="L59" s="200"/>
    </row>
    <row r="60" spans="1:23" ht="25.5" customHeight="1" x14ac:dyDescent="0.3">
      <c r="F60" s="4"/>
      <c r="G60" s="46">
        <f>'[1]oct 2017'!J53+'[1]nov 17'!J51</f>
        <v>98581.184299999994</v>
      </c>
      <c r="J60" s="51"/>
      <c r="K60" s="76"/>
      <c r="L60" s="51"/>
      <c r="N60" s="53">
        <f>'[1]sep 17'!J53+'[1]oct 2017'!J51</f>
        <v>97903.751300000004</v>
      </c>
    </row>
    <row r="61" spans="1:23" ht="24" customHeight="1" x14ac:dyDescent="0.3">
      <c r="J61" s="200" t="s">
        <v>61</v>
      </c>
      <c r="K61" s="200"/>
      <c r="L61" s="200"/>
    </row>
    <row r="62" spans="1:23" ht="19.5" x14ac:dyDescent="0.3">
      <c r="G62" s="41"/>
      <c r="J62" s="200" t="s">
        <v>62</v>
      </c>
      <c r="K62" s="200"/>
      <c r="L62" s="200"/>
    </row>
    <row r="66" spans="8:22" x14ac:dyDescent="0.3">
      <c r="H66" s="54"/>
      <c r="I66" s="55"/>
      <c r="J66" s="54"/>
    </row>
    <row r="67" spans="8:22" x14ac:dyDescent="0.3">
      <c r="H67" s="54"/>
      <c r="I67" s="55"/>
      <c r="J67" s="54"/>
    </row>
    <row r="68" spans="8:22" x14ac:dyDescent="0.3">
      <c r="H68" s="46">
        <f>'[1]nov 17'!J53+'[1]dec 17'!J51</f>
        <v>98988.2883</v>
      </c>
      <c r="I68" s="55"/>
      <c r="J68" s="54"/>
    </row>
    <row r="69" spans="8:22" x14ac:dyDescent="0.3">
      <c r="H69" s="54"/>
      <c r="I69" s="55"/>
      <c r="J69" s="54"/>
    </row>
    <row r="70" spans="8:22" x14ac:dyDescent="0.3">
      <c r="H70" s="54"/>
      <c r="I70" s="55"/>
      <c r="J70" s="54"/>
    </row>
    <row r="71" spans="8:22" x14ac:dyDescent="0.3">
      <c r="I71" s="52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52">
        <f>78.17+53.54</f>
        <v>131.71</v>
      </c>
      <c r="Q72" s="3"/>
      <c r="R72" s="3"/>
      <c r="S72" s="3"/>
      <c r="T72" s="4"/>
      <c r="U72" s="3"/>
      <c r="V72" s="3"/>
    </row>
  </sheetData>
  <mergeCells count="30">
    <mergeCell ref="J61:L61"/>
    <mergeCell ref="J62:L62"/>
    <mergeCell ref="B57:F57"/>
    <mergeCell ref="J57:L57"/>
    <mergeCell ref="R57:V57"/>
    <mergeCell ref="B58:F58"/>
    <mergeCell ref="R58:V58"/>
    <mergeCell ref="J59:L59"/>
    <mergeCell ref="D55:G55"/>
    <mergeCell ref="I5:I6"/>
    <mergeCell ref="J5:K5"/>
    <mergeCell ref="L5:M5"/>
    <mergeCell ref="N5:N6"/>
    <mergeCell ref="C53:G53"/>
    <mergeCell ref="D54:G54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" right="0.7" top="0.75" bottom="0.75" header="0.3" footer="0.3"/>
  <pageSetup paperSize="8" scale="60" fitToHeight="0" orientation="landscape" r:id="rId1"/>
  <rowBreaks count="1" manualBreakCount="1">
    <brk id="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workbookViewId="0">
      <pane ySplit="6" topLeftCell="A46" activePane="bottomLeft" state="frozen"/>
      <selection pane="bottomLeft" activeCell="D49" sqref="D49:V49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68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84"/>
      <c r="P4" s="193" t="s">
        <v>5</v>
      </c>
      <c r="Q4" s="194"/>
      <c r="R4" s="194"/>
      <c r="S4" s="194"/>
      <c r="T4" s="194"/>
      <c r="U4" s="194"/>
      <c r="V4" s="83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82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84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82" t="s">
        <v>11</v>
      </c>
      <c r="E6" s="82" t="s">
        <v>12</v>
      </c>
      <c r="F6" s="82" t="s">
        <v>11</v>
      </c>
      <c r="G6" s="82" t="s">
        <v>12</v>
      </c>
      <c r="H6" s="82"/>
      <c r="I6" s="195"/>
      <c r="J6" s="82" t="s">
        <v>11</v>
      </c>
      <c r="K6" s="82" t="s">
        <v>12</v>
      </c>
      <c r="L6" s="82" t="s">
        <v>11</v>
      </c>
      <c r="M6" s="82" t="s">
        <v>12</v>
      </c>
      <c r="N6" s="191"/>
      <c r="O6" s="84"/>
      <c r="P6" s="195"/>
      <c r="Q6" s="82" t="s">
        <v>11</v>
      </c>
      <c r="R6" s="82" t="s">
        <v>12</v>
      </c>
      <c r="S6" s="82" t="s">
        <v>11</v>
      </c>
      <c r="T6" s="82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'may 18'!E7+'june 18'!D7</f>
        <v>0.59</v>
      </c>
      <c r="F7" s="8">
        <v>0</v>
      </c>
      <c r="G7" s="8">
        <f>'may 18'!G7+'june 18'!F7</f>
        <v>0</v>
      </c>
      <c r="H7" s="8">
        <f>'may 18'!H7+'june 18'!D7-'june 18'!F7</f>
        <v>458.74999999999989</v>
      </c>
      <c r="I7" s="8">
        <v>374.98699999999997</v>
      </c>
      <c r="J7" s="8">
        <v>5.12</v>
      </c>
      <c r="K7" s="8">
        <f>'may 18'!K7+'june 18'!J7</f>
        <v>7.57</v>
      </c>
      <c r="L7" s="8">
        <v>0</v>
      </c>
      <c r="M7" s="8">
        <f>'may 18'!M7+'june 18'!L7</f>
        <v>0</v>
      </c>
      <c r="N7" s="8">
        <f>'may 18'!N7+'june 18'!J7-'june 18'!L7</f>
        <v>516.55499999999995</v>
      </c>
      <c r="O7" s="9">
        <f>D7+J7</f>
        <v>5.12</v>
      </c>
      <c r="P7" s="10">
        <v>1.2</v>
      </c>
      <c r="Q7" s="10">
        <v>0.15</v>
      </c>
      <c r="R7" s="8">
        <f>'may 18'!R7+'june 18'!Q7</f>
        <v>0.61</v>
      </c>
      <c r="S7" s="10">
        <v>0</v>
      </c>
      <c r="T7" s="8">
        <f>'may 18'!T7+'june 18'!S7</f>
        <v>0</v>
      </c>
      <c r="U7" s="8">
        <f>'may 18'!U7+'june 18'!Q7-'june 18'!S7</f>
        <v>69.220000000000027</v>
      </c>
      <c r="V7" s="8">
        <f>H7+N7+U7</f>
        <v>1044.5249999999999</v>
      </c>
    </row>
    <row r="8" spans="1:23" s="11" customFormat="1" ht="21.75" customHeight="1" x14ac:dyDescent="0.3">
      <c r="A8" s="5">
        <v>2</v>
      </c>
      <c r="B8" s="6" t="s">
        <v>14</v>
      </c>
      <c r="C8" s="7">
        <v>106.67333333333335</v>
      </c>
      <c r="D8" s="8">
        <v>0</v>
      </c>
      <c r="E8" s="8">
        <f>'may 18'!E8+'june 18'!D8</f>
        <v>0.05</v>
      </c>
      <c r="F8" s="8">
        <v>0</v>
      </c>
      <c r="G8" s="8">
        <f>'may 18'!G8+'june 18'!F8</f>
        <v>0</v>
      </c>
      <c r="H8" s="8">
        <f>'may 18'!H8+'june 18'!D8-'june 18'!F8</f>
        <v>309.7600000000001</v>
      </c>
      <c r="I8" s="8">
        <v>377.63600000000002</v>
      </c>
      <c r="J8" s="8">
        <v>1.39</v>
      </c>
      <c r="K8" s="8">
        <f>'may 18'!K8+'june 18'!J8</f>
        <v>7.04</v>
      </c>
      <c r="L8" s="8">
        <v>0</v>
      </c>
      <c r="M8" s="8">
        <f>'may 18'!M8+'june 18'!L8</f>
        <v>0</v>
      </c>
      <c r="N8" s="8">
        <f>'may 18'!N8+'june 18'!J8-'june 18'!L8</f>
        <v>405.24000000000018</v>
      </c>
      <c r="O8" s="9">
        <f>D8+J8</f>
        <v>1.39</v>
      </c>
      <c r="P8" s="10">
        <v>10.44</v>
      </c>
      <c r="Q8" s="10">
        <v>0.13</v>
      </c>
      <c r="R8" s="8">
        <f>'may 18'!R8+'june 18'!Q8</f>
        <v>0.6</v>
      </c>
      <c r="S8" s="10">
        <v>0</v>
      </c>
      <c r="T8" s="8">
        <f>'may 18'!T8+'june 18'!S8</f>
        <v>0</v>
      </c>
      <c r="U8" s="8">
        <f>'may 18'!U8+'june 18'!Q8-'june 18'!S8</f>
        <v>43.480000000000004</v>
      </c>
      <c r="V8" s="8">
        <f t="shared" ref="V8:V46" si="0">H8+N8+U8</f>
        <v>758.48000000000025</v>
      </c>
    </row>
    <row r="9" spans="1:23" s="11" customFormat="1" ht="17.25" customHeight="1" x14ac:dyDescent="0.3">
      <c r="A9" s="5">
        <v>3</v>
      </c>
      <c r="B9" s="6" t="s">
        <v>15</v>
      </c>
      <c r="C9" s="7">
        <v>2.0666666666666669</v>
      </c>
      <c r="D9" s="8">
        <v>0.34</v>
      </c>
      <c r="E9" s="8">
        <f>'may 18'!E9+'june 18'!D9</f>
        <v>0.34</v>
      </c>
      <c r="F9" s="8">
        <v>0</v>
      </c>
      <c r="G9" s="8">
        <f>'may 18'!G9+'june 18'!F9</f>
        <v>0</v>
      </c>
      <c r="H9" s="8">
        <f>'may 18'!H9+'june 18'!D9-'june 18'!F9</f>
        <v>7.36</v>
      </c>
      <c r="I9" s="8">
        <v>281.17800000000005</v>
      </c>
      <c r="J9" s="8">
        <v>0.49</v>
      </c>
      <c r="K9" s="8">
        <f>'may 18'!K9+'june 18'!J9</f>
        <v>1.97</v>
      </c>
      <c r="L9" s="8">
        <v>0</v>
      </c>
      <c r="M9" s="8">
        <f>'may 18'!M9+'june 18'!L9</f>
        <v>0</v>
      </c>
      <c r="N9" s="8">
        <f>'may 18'!N9+'june 18'!J9-'june 18'!L9</f>
        <v>326.19999999999987</v>
      </c>
      <c r="O9" s="9">
        <f>D9+J9</f>
        <v>0.83000000000000007</v>
      </c>
      <c r="P9" s="10">
        <v>0</v>
      </c>
      <c r="Q9" s="10">
        <v>0</v>
      </c>
      <c r="R9" s="8">
        <f>'may 18'!R9+'june 18'!Q9</f>
        <v>0</v>
      </c>
      <c r="S9" s="10">
        <v>0</v>
      </c>
      <c r="T9" s="8">
        <f>'may 18'!T9+'june 18'!S9</f>
        <v>0</v>
      </c>
      <c r="U9" s="8">
        <f>'may 18'!U9+'june 18'!Q9-'june 18'!S9</f>
        <v>0.41</v>
      </c>
      <c r="V9" s="8">
        <f t="shared" si="0"/>
        <v>333.96999999999991</v>
      </c>
    </row>
    <row r="10" spans="1:23" s="16" customFormat="1" ht="19.5" customHeight="1" x14ac:dyDescent="0.25">
      <c r="A10" s="12"/>
      <c r="B10" s="13" t="s">
        <v>16</v>
      </c>
      <c r="C10" s="14">
        <v>242.76833333333335</v>
      </c>
      <c r="D10" s="15">
        <f>SUM(D7:D9)</f>
        <v>0.34</v>
      </c>
      <c r="E10" s="15">
        <f t="shared" ref="E10:V10" si="1">SUM(E7:E9)</f>
        <v>0.98</v>
      </c>
      <c r="F10" s="15">
        <f t="shared" si="1"/>
        <v>0</v>
      </c>
      <c r="G10" s="15">
        <f t="shared" si="1"/>
        <v>0</v>
      </c>
      <c r="H10" s="15">
        <f t="shared" si="1"/>
        <v>775.87</v>
      </c>
      <c r="I10" s="15">
        <f t="shared" si="1"/>
        <v>1033.8010000000002</v>
      </c>
      <c r="J10" s="15">
        <f t="shared" si="1"/>
        <v>7</v>
      </c>
      <c r="K10" s="15">
        <f t="shared" si="1"/>
        <v>16.579999999999998</v>
      </c>
      <c r="L10" s="15">
        <f t="shared" si="1"/>
        <v>0</v>
      </c>
      <c r="M10" s="15">
        <f t="shared" si="1"/>
        <v>0</v>
      </c>
      <c r="N10" s="15">
        <f t="shared" si="1"/>
        <v>1247.9949999999999</v>
      </c>
      <c r="O10" s="15">
        <f t="shared" si="1"/>
        <v>7.34</v>
      </c>
      <c r="P10" s="15">
        <f t="shared" si="1"/>
        <v>11.639999999999999</v>
      </c>
      <c r="Q10" s="15">
        <f t="shared" si="1"/>
        <v>0.28000000000000003</v>
      </c>
      <c r="R10" s="15">
        <f t="shared" si="1"/>
        <v>1.21</v>
      </c>
      <c r="S10" s="15">
        <f t="shared" si="1"/>
        <v>0</v>
      </c>
      <c r="T10" s="15">
        <f t="shared" si="1"/>
        <v>0</v>
      </c>
      <c r="U10" s="15">
        <f t="shared" si="1"/>
        <v>113.11000000000003</v>
      </c>
      <c r="V10" s="15">
        <f t="shared" si="1"/>
        <v>2136.9749999999999</v>
      </c>
      <c r="W10" s="17"/>
    </row>
    <row r="11" spans="1:23" s="11" customFormat="1" ht="25.5" customHeight="1" x14ac:dyDescent="0.3">
      <c r="A11" s="5">
        <v>4</v>
      </c>
      <c r="B11" s="6" t="s">
        <v>17</v>
      </c>
      <c r="C11" s="7">
        <v>545.01400000000001</v>
      </c>
      <c r="D11" s="8">
        <v>0.2</v>
      </c>
      <c r="E11" s="8">
        <f>'may 18'!E11+'june 18'!D11</f>
        <v>1.8</v>
      </c>
      <c r="F11" s="8">
        <v>0</v>
      </c>
      <c r="G11" s="8">
        <f>'may 18'!G11+'june 18'!F11</f>
        <v>0</v>
      </c>
      <c r="H11" s="8">
        <f>'may 18'!H11+'june 18'!D11-'june 18'!F11</f>
        <v>566.76999999999987</v>
      </c>
      <c r="I11" s="8">
        <v>542.76800000000014</v>
      </c>
      <c r="J11" s="8">
        <v>1.45</v>
      </c>
      <c r="K11" s="8">
        <f>'may 18'!K11+'june 18'!J11</f>
        <v>3.8099999999999996</v>
      </c>
      <c r="L11" s="8">
        <v>0</v>
      </c>
      <c r="M11" s="8">
        <f>'may 18'!M11+'june 18'!L11</f>
        <v>0</v>
      </c>
      <c r="N11" s="8">
        <f>'may 18'!N11+'june 18'!J11-'june 18'!L11</f>
        <v>666.35999999999979</v>
      </c>
      <c r="O11" s="9">
        <f>D11+J11</f>
        <v>1.65</v>
      </c>
      <c r="P11" s="10">
        <v>4.57</v>
      </c>
      <c r="Q11" s="10">
        <v>0.1</v>
      </c>
      <c r="R11" s="8">
        <f>'may 18'!R11+'june 18'!Q11</f>
        <v>0.92999999999999994</v>
      </c>
      <c r="S11" s="10">
        <v>0</v>
      </c>
      <c r="T11" s="8">
        <f>'may 18'!T11+'june 18'!S11</f>
        <v>0</v>
      </c>
      <c r="U11" s="8">
        <f>'may 18'!U11+'june 18'!Q11-'june 18'!S11</f>
        <v>38.410000000000011</v>
      </c>
      <c r="V11" s="8">
        <f t="shared" si="0"/>
        <v>1271.5399999999997</v>
      </c>
    </row>
    <row r="12" spans="1:23" s="11" customFormat="1" ht="19.5" customHeight="1" x14ac:dyDescent="0.3">
      <c r="A12" s="5">
        <v>5</v>
      </c>
      <c r="B12" s="6" t="s">
        <v>18</v>
      </c>
      <c r="C12" s="7">
        <v>102.32099999999998</v>
      </c>
      <c r="D12" s="8">
        <v>2.5299999999999998</v>
      </c>
      <c r="E12" s="8">
        <f>'may 18'!E12+'june 18'!D12</f>
        <v>2.5299999999999998</v>
      </c>
      <c r="F12" s="8">
        <v>0</v>
      </c>
      <c r="G12" s="8">
        <f>'may 18'!G12+'june 18'!F12</f>
        <v>0</v>
      </c>
      <c r="H12" s="8">
        <f>'may 18'!H12+'june 18'!D12-'june 18'!F12</f>
        <v>314.46000000000009</v>
      </c>
      <c r="I12" s="8">
        <v>370.01399999999995</v>
      </c>
      <c r="J12" s="8">
        <v>0</v>
      </c>
      <c r="K12" s="8">
        <f>'may 18'!K12+'june 18'!J12</f>
        <v>4.6899999999999995</v>
      </c>
      <c r="L12" s="8">
        <v>0</v>
      </c>
      <c r="M12" s="8">
        <f>'may 18'!M12+'june 18'!L12</f>
        <v>0</v>
      </c>
      <c r="N12" s="8">
        <f>'may 18'!N12+'june 18'!J12-'june 18'!L12</f>
        <v>473.09000000000003</v>
      </c>
      <c r="O12" s="9">
        <f>D12+J12</f>
        <v>2.5299999999999998</v>
      </c>
      <c r="P12" s="10">
        <v>4.4930000000000003</v>
      </c>
      <c r="Q12" s="10">
        <v>0</v>
      </c>
      <c r="R12" s="8">
        <f>'may 18'!R12+'june 18'!Q12</f>
        <v>0.3</v>
      </c>
      <c r="S12" s="10">
        <v>0</v>
      </c>
      <c r="T12" s="8">
        <f>'may 18'!T12+'june 18'!S12</f>
        <v>0</v>
      </c>
      <c r="U12" s="8">
        <f>'may 18'!U12+'june 18'!Q12-'june 18'!S12</f>
        <v>20.889999999999997</v>
      </c>
      <c r="V12" s="8">
        <f t="shared" si="0"/>
        <v>808.44000000000017</v>
      </c>
    </row>
    <row r="13" spans="1:23" s="11" customFormat="1" ht="21" customHeight="1" x14ac:dyDescent="0.3">
      <c r="A13" s="5">
        <v>6</v>
      </c>
      <c r="B13" s="6" t="s">
        <v>19</v>
      </c>
      <c r="C13" s="7">
        <v>439.76333333333338</v>
      </c>
      <c r="D13" s="8">
        <v>2.59</v>
      </c>
      <c r="E13" s="8">
        <f>'may 18'!E13+'june 18'!D13</f>
        <v>3.86</v>
      </c>
      <c r="F13" s="8">
        <v>0</v>
      </c>
      <c r="G13" s="8">
        <f>'may 18'!G13+'june 18'!F13</f>
        <v>0</v>
      </c>
      <c r="H13" s="8">
        <f>'may 18'!H13+'june 18'!D13-'june 18'!F13</f>
        <v>1506.8699999999994</v>
      </c>
      <c r="I13" s="8">
        <v>284.35599999999999</v>
      </c>
      <c r="J13" s="8">
        <v>2.44</v>
      </c>
      <c r="K13" s="8">
        <f>'may 18'!K13+'june 18'!J13</f>
        <v>6.629999999999999</v>
      </c>
      <c r="L13" s="8">
        <v>0</v>
      </c>
      <c r="M13" s="8">
        <f>'may 18'!M13+'june 18'!L13</f>
        <v>0</v>
      </c>
      <c r="N13" s="8">
        <f>'may 18'!N13+'june 18'!J13-'june 18'!L13</f>
        <v>468.88000000000005</v>
      </c>
      <c r="O13" s="9">
        <f>D13+J13</f>
        <v>5.0299999999999994</v>
      </c>
      <c r="P13" s="10">
        <v>6.7349999999999994</v>
      </c>
      <c r="Q13" s="10">
        <v>0</v>
      </c>
      <c r="R13" s="8">
        <f>'may 18'!R13+'june 18'!Q13</f>
        <v>0.47</v>
      </c>
      <c r="S13" s="10">
        <v>0</v>
      </c>
      <c r="T13" s="8">
        <f>'may 18'!T13+'june 18'!S13</f>
        <v>0</v>
      </c>
      <c r="U13" s="8">
        <f>'may 18'!U13+'june 18'!Q13-'june 18'!S13</f>
        <v>56.539999999999992</v>
      </c>
      <c r="V13" s="8">
        <f t="shared" si="0"/>
        <v>2032.2899999999995</v>
      </c>
    </row>
    <row r="14" spans="1:23" s="16" customFormat="1" ht="19.5" customHeight="1" x14ac:dyDescent="0.25">
      <c r="A14" s="12"/>
      <c r="B14" s="13" t="s">
        <v>20</v>
      </c>
      <c r="C14" s="14">
        <v>1087.0983333333334</v>
      </c>
      <c r="D14" s="15">
        <f>D13+D12+D11</f>
        <v>5.3199999999999994</v>
      </c>
      <c r="E14" s="15">
        <f t="shared" ref="E14:V14" si="2">E13+E12+E11</f>
        <v>8.19</v>
      </c>
      <c r="F14" s="15">
        <f t="shared" si="2"/>
        <v>0</v>
      </c>
      <c r="G14" s="15">
        <f t="shared" si="2"/>
        <v>0</v>
      </c>
      <c r="H14" s="15">
        <f t="shared" si="2"/>
        <v>2388.0999999999995</v>
      </c>
      <c r="I14" s="15">
        <f t="shared" si="2"/>
        <v>1197.1379999999999</v>
      </c>
      <c r="J14" s="15">
        <f t="shared" si="2"/>
        <v>3.8899999999999997</v>
      </c>
      <c r="K14" s="15">
        <f t="shared" si="2"/>
        <v>15.129999999999999</v>
      </c>
      <c r="L14" s="15">
        <f t="shared" si="2"/>
        <v>0</v>
      </c>
      <c r="M14" s="15">
        <f t="shared" si="2"/>
        <v>0</v>
      </c>
      <c r="N14" s="15">
        <f t="shared" si="2"/>
        <v>1608.33</v>
      </c>
      <c r="O14" s="15">
        <f t="shared" si="2"/>
        <v>9.2099999999999991</v>
      </c>
      <c r="P14" s="15">
        <f t="shared" si="2"/>
        <v>15.798</v>
      </c>
      <c r="Q14" s="15">
        <f t="shared" si="2"/>
        <v>0.1</v>
      </c>
      <c r="R14" s="15">
        <f t="shared" si="2"/>
        <v>1.7</v>
      </c>
      <c r="S14" s="15">
        <f t="shared" si="2"/>
        <v>0</v>
      </c>
      <c r="T14" s="15">
        <f t="shared" si="2"/>
        <v>0</v>
      </c>
      <c r="U14" s="15">
        <f t="shared" si="2"/>
        <v>115.84</v>
      </c>
      <c r="V14" s="15">
        <f t="shared" si="2"/>
        <v>4112.2699999999995</v>
      </c>
      <c r="W14" s="17"/>
    </row>
    <row r="15" spans="1:23" s="11" customFormat="1" ht="21" customHeight="1" x14ac:dyDescent="0.3">
      <c r="A15" s="5">
        <v>7</v>
      </c>
      <c r="B15" s="6" t="s">
        <v>21</v>
      </c>
      <c r="C15" s="7">
        <v>540.85</v>
      </c>
      <c r="D15" s="69">
        <v>0.51500000000000001</v>
      </c>
      <c r="E15" s="8">
        <f>'may 18'!E15+'june 18'!D15</f>
        <v>2.8319999999999999</v>
      </c>
      <c r="F15" s="8">
        <v>0</v>
      </c>
      <c r="G15" s="8">
        <f>'may 18'!G15+'june 18'!F15</f>
        <v>0</v>
      </c>
      <c r="H15" s="8">
        <f>'may 18'!H15+'june 18'!D15-'june 18'!F15</f>
        <v>964.5500000000003</v>
      </c>
      <c r="I15" s="8">
        <v>38.61</v>
      </c>
      <c r="J15" s="8">
        <v>0.36</v>
      </c>
      <c r="K15" s="8">
        <f>'may 18'!K15+'june 18'!J15</f>
        <v>1.9</v>
      </c>
      <c r="L15" s="8">
        <v>0</v>
      </c>
      <c r="M15" s="8">
        <f>'may 18'!M15+'june 18'!L15</f>
        <v>0</v>
      </c>
      <c r="N15" s="8">
        <f>'may 18'!N15+'june 18'!J15-'june 18'!L15</f>
        <v>75.884999999999977</v>
      </c>
      <c r="O15" s="9">
        <f>D15+J15</f>
        <v>0.875</v>
      </c>
      <c r="P15" s="10">
        <v>93.77</v>
      </c>
      <c r="Q15" s="10">
        <v>0.1</v>
      </c>
      <c r="R15" s="8">
        <f>'may 18'!R15+'june 18'!Q15</f>
        <v>0.6</v>
      </c>
      <c r="S15" s="10">
        <v>0</v>
      </c>
      <c r="T15" s="8">
        <f>'may 18'!T15+'june 18'!S15</f>
        <v>0</v>
      </c>
      <c r="U15" s="8">
        <f>'may 18'!U15+'june 18'!Q15-'june 18'!S15</f>
        <v>245.42999999999998</v>
      </c>
      <c r="V15" s="8">
        <f t="shared" si="0"/>
        <v>1285.8650000000002</v>
      </c>
    </row>
    <row r="16" spans="1:23" s="24" customFormat="1" ht="21.75" customHeight="1" x14ac:dyDescent="0.3">
      <c r="A16" s="18">
        <v>8</v>
      </c>
      <c r="B16" s="19" t="s">
        <v>22</v>
      </c>
      <c r="C16" s="20">
        <v>65.2</v>
      </c>
      <c r="D16" s="21">
        <v>0</v>
      </c>
      <c r="E16" s="8">
        <f>'may 18'!E16+'june 18'!D16</f>
        <v>0</v>
      </c>
      <c r="F16" s="21">
        <v>0</v>
      </c>
      <c r="G16" s="8">
        <f>'may 18'!G16+'june 18'!F16</f>
        <v>0</v>
      </c>
      <c r="H16" s="8">
        <f>'may 18'!H16+'june 18'!D16-'june 18'!F16</f>
        <v>182.22</v>
      </c>
      <c r="I16" s="21">
        <v>265.88</v>
      </c>
      <c r="J16" s="21">
        <v>0.75</v>
      </c>
      <c r="K16" s="8">
        <f>'may 18'!K16+'june 18'!J16</f>
        <v>2.363</v>
      </c>
      <c r="L16" s="21">
        <v>0</v>
      </c>
      <c r="M16" s="8">
        <f>'may 18'!M16+'june 18'!L16</f>
        <v>0</v>
      </c>
      <c r="N16" s="8">
        <f>'may 18'!N16+'june 18'!J16-'june 18'!L16</f>
        <v>309.226</v>
      </c>
      <c r="O16" s="22">
        <f>D16+J16</f>
        <v>0.75</v>
      </c>
      <c r="P16" s="23">
        <v>6.11</v>
      </c>
      <c r="Q16" s="23">
        <v>0</v>
      </c>
      <c r="R16" s="8">
        <f>'may 18'!R16+'june 18'!Q16</f>
        <v>0</v>
      </c>
      <c r="S16" s="23">
        <v>0</v>
      </c>
      <c r="T16" s="8">
        <f>'may 18'!T16+'june 18'!S16</f>
        <v>0</v>
      </c>
      <c r="U16" s="8">
        <f>'may 18'!U16+'june 18'!Q16-'june 18'!S16</f>
        <v>45.21</v>
      </c>
      <c r="V16" s="8">
        <f t="shared" si="0"/>
        <v>536.65600000000006</v>
      </c>
    </row>
    <row r="17" spans="1:23" s="11" customFormat="1" ht="21.75" customHeight="1" x14ac:dyDescent="0.3">
      <c r="A17" s="5">
        <v>9</v>
      </c>
      <c r="B17" s="6" t="s">
        <v>23</v>
      </c>
      <c r="C17" s="7">
        <v>126.64</v>
      </c>
      <c r="D17" s="8">
        <v>0</v>
      </c>
      <c r="E17" s="8">
        <f>'may 18'!E17+'june 18'!D17</f>
        <v>0.06</v>
      </c>
      <c r="F17" s="8">
        <v>0</v>
      </c>
      <c r="G17" s="8">
        <f>'may 18'!G17+'june 18'!F17</f>
        <v>0</v>
      </c>
      <c r="H17" s="8">
        <f>'may 18'!H17+'june 18'!D17-'june 18'!F17</f>
        <v>198.12000000000006</v>
      </c>
      <c r="I17" s="8">
        <v>305.74</v>
      </c>
      <c r="J17" s="8">
        <v>8.1000000000000003E-2</v>
      </c>
      <c r="K17" s="8">
        <f>'may 18'!K17+'june 18'!J17</f>
        <v>0.65999999999999992</v>
      </c>
      <c r="L17" s="8">
        <v>0</v>
      </c>
      <c r="M17" s="8">
        <f>'may 18'!M17+'june 18'!L17</f>
        <v>0</v>
      </c>
      <c r="N17" s="8">
        <f>'may 18'!N17+'june 18'!J17-'june 18'!L17</f>
        <v>303.18699999999995</v>
      </c>
      <c r="O17" s="9">
        <f>D17+J17</f>
        <v>8.1000000000000003E-2</v>
      </c>
      <c r="P17" s="10">
        <v>1.92</v>
      </c>
      <c r="Q17" s="10">
        <v>0</v>
      </c>
      <c r="R17" s="8">
        <f>'may 18'!R17+'june 18'!Q17</f>
        <v>0.15</v>
      </c>
      <c r="S17" s="10">
        <v>0</v>
      </c>
      <c r="T17" s="8">
        <f>'may 18'!T17+'june 18'!S17</f>
        <v>0</v>
      </c>
      <c r="U17" s="8">
        <f>'may 18'!U17+'june 18'!Q17-'june 18'!S17</f>
        <v>7.8899999999999988</v>
      </c>
      <c r="V17" s="8">
        <f t="shared" si="0"/>
        <v>509.197</v>
      </c>
    </row>
    <row r="18" spans="1:23" s="16" customFormat="1" ht="19.5" customHeight="1" x14ac:dyDescent="0.25">
      <c r="A18" s="12"/>
      <c r="B18" s="13" t="s">
        <v>24</v>
      </c>
      <c r="C18" s="14">
        <v>732.69</v>
      </c>
      <c r="D18" s="15">
        <f>D15+D16+D17</f>
        <v>0.51500000000000001</v>
      </c>
      <c r="E18" s="15">
        <f t="shared" ref="E18:V18" si="3">E15+E16+E17</f>
        <v>2.8919999999999999</v>
      </c>
      <c r="F18" s="15">
        <f t="shared" si="3"/>
        <v>0</v>
      </c>
      <c r="G18" s="15">
        <f t="shared" si="3"/>
        <v>0</v>
      </c>
      <c r="H18" s="15">
        <f t="shared" si="3"/>
        <v>1344.8900000000003</v>
      </c>
      <c r="I18" s="15">
        <f t="shared" si="3"/>
        <v>610.23</v>
      </c>
      <c r="J18" s="15">
        <f t="shared" si="3"/>
        <v>1.1909999999999998</v>
      </c>
      <c r="K18" s="15">
        <f t="shared" si="3"/>
        <v>4.923</v>
      </c>
      <c r="L18" s="15">
        <f t="shared" si="3"/>
        <v>0</v>
      </c>
      <c r="M18" s="15">
        <f t="shared" si="3"/>
        <v>0</v>
      </c>
      <c r="N18" s="15">
        <f t="shared" si="3"/>
        <v>688.298</v>
      </c>
      <c r="O18" s="15">
        <f t="shared" si="3"/>
        <v>1.706</v>
      </c>
      <c r="P18" s="15">
        <f t="shared" si="3"/>
        <v>101.8</v>
      </c>
      <c r="Q18" s="15">
        <f t="shared" si="3"/>
        <v>0.1</v>
      </c>
      <c r="R18" s="15">
        <f t="shared" si="3"/>
        <v>0.75</v>
      </c>
      <c r="S18" s="15">
        <f t="shared" si="3"/>
        <v>0</v>
      </c>
      <c r="T18" s="15">
        <f t="shared" si="3"/>
        <v>0</v>
      </c>
      <c r="U18" s="15">
        <f t="shared" si="3"/>
        <v>298.52999999999997</v>
      </c>
      <c r="V18" s="15">
        <f t="shared" si="3"/>
        <v>2331.7180000000003</v>
      </c>
      <c r="W18" s="17"/>
    </row>
    <row r="19" spans="1:23" s="11" customFormat="1" ht="19.5" customHeight="1" x14ac:dyDescent="0.3">
      <c r="A19" s="5">
        <v>10</v>
      </c>
      <c r="B19" s="6" t="s">
        <v>25</v>
      </c>
      <c r="C19" s="7">
        <v>135.3133333333333</v>
      </c>
      <c r="D19" s="8">
        <v>0.39</v>
      </c>
      <c r="E19" s="8">
        <f>'may 18'!E19+'june 18'!D19</f>
        <v>0.39</v>
      </c>
      <c r="F19" s="8">
        <v>0</v>
      </c>
      <c r="G19" s="8">
        <f>'may 18'!G19+'june 18'!F19</f>
        <v>0</v>
      </c>
      <c r="H19" s="8">
        <f>'may 18'!H19+'june 18'!D19-'june 18'!F19</f>
        <v>744.5799999999997</v>
      </c>
      <c r="I19" s="8">
        <v>115.875</v>
      </c>
      <c r="J19" s="8">
        <v>0.61</v>
      </c>
      <c r="K19" s="8">
        <f>'may 18'!K19+'june 18'!J19</f>
        <v>2.9899999999999998</v>
      </c>
      <c r="L19" s="8">
        <v>0</v>
      </c>
      <c r="M19" s="8">
        <f>'may 18'!M19+'june 18'!L19</f>
        <v>0</v>
      </c>
      <c r="N19" s="8">
        <f>'may 18'!N19+'june 18'!J19-'june 18'!L19</f>
        <v>334.76999999999992</v>
      </c>
      <c r="O19" s="9">
        <f>D19+J19</f>
        <v>1</v>
      </c>
      <c r="P19" s="10">
        <v>0.62</v>
      </c>
      <c r="Q19" s="10">
        <v>0</v>
      </c>
      <c r="R19" s="8">
        <f>'may 18'!R19+'june 18'!Q19</f>
        <v>0.6</v>
      </c>
      <c r="S19" s="10">
        <v>0</v>
      </c>
      <c r="T19" s="8">
        <f>'may 18'!T19+'june 18'!S19</f>
        <v>0</v>
      </c>
      <c r="U19" s="8">
        <f>'may 18'!U19+'june 18'!Q19-'june 18'!S19</f>
        <v>40.1</v>
      </c>
      <c r="V19" s="8">
        <f t="shared" si="0"/>
        <v>1119.4499999999996</v>
      </c>
    </row>
    <row r="20" spans="1:23" s="11" customFormat="1" ht="21" customHeight="1" x14ac:dyDescent="0.3">
      <c r="A20" s="5">
        <v>11</v>
      </c>
      <c r="B20" s="6" t="s">
        <v>26</v>
      </c>
      <c r="C20" s="7">
        <v>33.798333333333325</v>
      </c>
      <c r="D20" s="8">
        <v>0</v>
      </c>
      <c r="E20" s="8">
        <f>'may 18'!E20+'june 18'!D20</f>
        <v>0.54</v>
      </c>
      <c r="F20" s="8">
        <v>0</v>
      </c>
      <c r="G20" s="8">
        <f>'may 18'!G20+'june 18'!F20</f>
        <v>0</v>
      </c>
      <c r="H20" s="8">
        <f>'may 18'!H20+'june 18'!D20-'june 18'!F20</f>
        <v>118.78999999999998</v>
      </c>
      <c r="I20" s="8">
        <v>308.03899999999999</v>
      </c>
      <c r="J20" s="8">
        <v>0.31</v>
      </c>
      <c r="K20" s="8">
        <f>'may 18'!K20+'june 18'!J20</f>
        <v>1.24</v>
      </c>
      <c r="L20" s="8">
        <v>0</v>
      </c>
      <c r="M20" s="8">
        <f>'may 18'!M20+'june 18'!L20</f>
        <v>0</v>
      </c>
      <c r="N20" s="8">
        <f>'may 18'!N20+'june 18'!J20-'june 18'!L20</f>
        <v>368.863</v>
      </c>
      <c r="O20" s="9">
        <f>D20+J20</f>
        <v>0.31</v>
      </c>
      <c r="P20" s="10">
        <v>5.48</v>
      </c>
      <c r="Q20" s="10">
        <v>0</v>
      </c>
      <c r="R20" s="8">
        <f>'may 18'!R20+'june 18'!Q20</f>
        <v>0</v>
      </c>
      <c r="S20" s="10">
        <v>0</v>
      </c>
      <c r="T20" s="8">
        <f>'may 18'!T20+'june 18'!S20</f>
        <v>0</v>
      </c>
      <c r="U20" s="8">
        <f>'may 18'!U20+'june 18'!Q20-'june 18'!S20</f>
        <v>39.280000000000008</v>
      </c>
      <c r="V20" s="8">
        <f t="shared" si="0"/>
        <v>526.93299999999999</v>
      </c>
    </row>
    <row r="21" spans="1:23" s="11" customFormat="1" ht="17.25" customHeight="1" x14ac:dyDescent="0.3">
      <c r="A21" s="5">
        <v>12</v>
      </c>
      <c r="B21" s="25" t="s">
        <v>27</v>
      </c>
      <c r="C21" s="7">
        <v>261.95499999999998</v>
      </c>
      <c r="D21" s="8">
        <v>0.08</v>
      </c>
      <c r="E21" s="8">
        <f>'may 18'!E21+'june 18'!D21</f>
        <v>0.48000000000000004</v>
      </c>
      <c r="F21" s="8">
        <v>0</v>
      </c>
      <c r="G21" s="8">
        <f>'may 18'!G21+'june 18'!F21</f>
        <v>0</v>
      </c>
      <c r="H21" s="8">
        <f>'may 18'!H21+'june 18'!D21-'june 18'!F21</f>
        <v>450.38999999999993</v>
      </c>
      <c r="I21" s="8">
        <v>182.86399999999998</v>
      </c>
      <c r="J21" s="8">
        <v>0.2</v>
      </c>
      <c r="K21" s="8">
        <f>'may 18'!K21+'june 18'!J21</f>
        <v>1.45</v>
      </c>
      <c r="L21" s="8">
        <v>0</v>
      </c>
      <c r="M21" s="8">
        <f>'may 18'!M21+'june 18'!L21</f>
        <v>0</v>
      </c>
      <c r="N21" s="8">
        <f>'may 18'!N21+'june 18'!J21-'june 18'!L21</f>
        <v>155.22000000000003</v>
      </c>
      <c r="O21" s="9">
        <f>D21+J21</f>
        <v>0.28000000000000003</v>
      </c>
      <c r="P21" s="10">
        <v>5.87</v>
      </c>
      <c r="Q21" s="10">
        <v>0</v>
      </c>
      <c r="R21" s="8">
        <f>'may 18'!R21+'june 18'!Q21</f>
        <v>0.17</v>
      </c>
      <c r="S21" s="10">
        <v>0</v>
      </c>
      <c r="T21" s="8">
        <f>'may 18'!T21+'june 18'!S21</f>
        <v>0</v>
      </c>
      <c r="U21" s="8">
        <f>'may 18'!U21+'june 18'!Q21-'june 18'!S21</f>
        <v>14.56</v>
      </c>
      <c r="V21" s="8">
        <f t="shared" si="0"/>
        <v>620.16999999999985</v>
      </c>
    </row>
    <row r="22" spans="1:23" s="16" customFormat="1" ht="25.5" customHeight="1" x14ac:dyDescent="0.25">
      <c r="A22" s="12"/>
      <c r="B22" s="13" t="s">
        <v>28</v>
      </c>
      <c r="C22" s="14">
        <v>431.06666666666661</v>
      </c>
      <c r="D22" s="15">
        <f>SUM(D19:D21)</f>
        <v>0.47000000000000003</v>
      </c>
      <c r="E22" s="15">
        <f t="shared" ref="E22:V22" si="4">SUM(E19:E21)</f>
        <v>1.4100000000000001</v>
      </c>
      <c r="F22" s="15">
        <f t="shared" si="4"/>
        <v>0</v>
      </c>
      <c r="G22" s="15">
        <f t="shared" si="4"/>
        <v>0</v>
      </c>
      <c r="H22" s="15">
        <f t="shared" si="4"/>
        <v>1313.7599999999995</v>
      </c>
      <c r="I22" s="15">
        <f t="shared" si="4"/>
        <v>606.77800000000002</v>
      </c>
      <c r="J22" s="15">
        <f t="shared" si="4"/>
        <v>1.1199999999999999</v>
      </c>
      <c r="K22" s="15">
        <f t="shared" si="4"/>
        <v>5.68</v>
      </c>
      <c r="L22" s="15">
        <f t="shared" si="4"/>
        <v>0</v>
      </c>
      <c r="M22" s="15">
        <f t="shared" si="4"/>
        <v>0</v>
      </c>
      <c r="N22" s="15">
        <f t="shared" si="4"/>
        <v>858.85299999999995</v>
      </c>
      <c r="O22" s="15">
        <f t="shared" si="4"/>
        <v>1.59</v>
      </c>
      <c r="P22" s="15">
        <f t="shared" si="4"/>
        <v>11.97</v>
      </c>
      <c r="Q22" s="15">
        <f t="shared" si="4"/>
        <v>0</v>
      </c>
      <c r="R22" s="15">
        <f t="shared" si="4"/>
        <v>0.77</v>
      </c>
      <c r="S22" s="15">
        <f t="shared" si="4"/>
        <v>0</v>
      </c>
      <c r="T22" s="15">
        <f t="shared" si="4"/>
        <v>0</v>
      </c>
      <c r="U22" s="15">
        <f t="shared" si="4"/>
        <v>93.940000000000012</v>
      </c>
      <c r="V22" s="15">
        <f t="shared" si="4"/>
        <v>2266.5529999999994</v>
      </c>
      <c r="W22" s="17"/>
    </row>
    <row r="23" spans="1:23" s="16" customFormat="1" ht="19.5" customHeight="1" x14ac:dyDescent="0.25">
      <c r="A23" s="12"/>
      <c r="B23" s="13" t="s">
        <v>29</v>
      </c>
      <c r="C23" s="14">
        <v>2493.6233333333334</v>
      </c>
      <c r="D23" s="15">
        <f>D22+D18+D14+D10</f>
        <v>6.6449999999999996</v>
      </c>
      <c r="E23" s="15">
        <f t="shared" ref="E23:V23" si="5">E22+E18+E14+E10</f>
        <v>13.472</v>
      </c>
      <c r="F23" s="15">
        <f t="shared" si="5"/>
        <v>0</v>
      </c>
      <c r="G23" s="15">
        <f t="shared" si="5"/>
        <v>0</v>
      </c>
      <c r="H23" s="15">
        <f t="shared" si="5"/>
        <v>5822.619999999999</v>
      </c>
      <c r="I23" s="15">
        <f t="shared" si="5"/>
        <v>3447.9470000000001</v>
      </c>
      <c r="J23" s="15">
        <f t="shared" si="5"/>
        <v>13.201000000000001</v>
      </c>
      <c r="K23" s="15">
        <f t="shared" si="5"/>
        <v>42.312999999999995</v>
      </c>
      <c r="L23" s="15">
        <f t="shared" si="5"/>
        <v>0</v>
      </c>
      <c r="M23" s="15">
        <f t="shared" si="5"/>
        <v>0</v>
      </c>
      <c r="N23" s="15">
        <f t="shared" si="5"/>
        <v>4403.4759999999997</v>
      </c>
      <c r="O23" s="15">
        <f t="shared" si="5"/>
        <v>19.846</v>
      </c>
      <c r="P23" s="15">
        <f t="shared" si="5"/>
        <v>141.20799999999997</v>
      </c>
      <c r="Q23" s="15">
        <f t="shared" si="5"/>
        <v>0.48000000000000004</v>
      </c>
      <c r="R23" s="15">
        <f t="shared" si="5"/>
        <v>4.43</v>
      </c>
      <c r="S23" s="15">
        <f t="shared" si="5"/>
        <v>0</v>
      </c>
      <c r="T23" s="15">
        <f t="shared" si="5"/>
        <v>0</v>
      </c>
      <c r="U23" s="15">
        <f t="shared" si="5"/>
        <v>621.41999999999996</v>
      </c>
      <c r="V23" s="15">
        <f t="shared" si="5"/>
        <v>10847.516</v>
      </c>
      <c r="W23" s="17"/>
    </row>
    <row r="24" spans="1:23" s="11" customFormat="1" ht="18" customHeight="1" x14ac:dyDescent="0.3">
      <c r="A24" s="5">
        <v>13</v>
      </c>
      <c r="B24" s="6" t="s">
        <v>30</v>
      </c>
      <c r="C24" s="7">
        <v>4616.42</v>
      </c>
      <c r="D24" s="8">
        <v>11.89</v>
      </c>
      <c r="E24" s="8">
        <f>'may 18'!E24+'june 18'!D24</f>
        <v>86.38000000000001</v>
      </c>
      <c r="F24" s="8">
        <v>0</v>
      </c>
      <c r="G24" s="8">
        <f>'may 18'!G24+'june 18'!F24</f>
        <v>0</v>
      </c>
      <c r="H24" s="8">
        <f>'may 18'!H24+'june 18'!D24-'june 18'!F24</f>
        <v>6627.1120000000001</v>
      </c>
      <c r="I24" s="8">
        <v>42.29</v>
      </c>
      <c r="J24" s="8">
        <v>0</v>
      </c>
      <c r="K24" s="8">
        <f>'may 18'!K24+'june 18'!J24</f>
        <v>0</v>
      </c>
      <c r="L24" s="8">
        <v>0</v>
      </c>
      <c r="M24" s="8">
        <f>'may 18'!M24+'june 18'!L24</f>
        <v>0</v>
      </c>
      <c r="N24" s="8">
        <f>'may 18'!N24+'june 18'!J24-'june 18'!L24</f>
        <v>58.64</v>
      </c>
      <c r="O24" s="9">
        <f>D24+J24</f>
        <v>11.89</v>
      </c>
      <c r="P24" s="10">
        <v>0</v>
      </c>
      <c r="Q24" s="10">
        <v>0</v>
      </c>
      <c r="R24" s="8">
        <f>'may 18'!R24+'june 18'!Q24</f>
        <v>0</v>
      </c>
      <c r="S24" s="10">
        <v>0</v>
      </c>
      <c r="T24" s="8">
        <f>'may 18'!T24+'june 18'!S24</f>
        <v>0</v>
      </c>
      <c r="U24" s="8">
        <f>'may 18'!U24+'june 18'!Q24-'june 18'!S24</f>
        <v>0</v>
      </c>
      <c r="V24" s="8">
        <f t="shared" si="0"/>
        <v>6685.7520000000004</v>
      </c>
    </row>
    <row r="25" spans="1:23" s="11" customFormat="1" ht="27" customHeight="1" x14ac:dyDescent="0.3">
      <c r="A25" s="5">
        <v>14</v>
      </c>
      <c r="B25" s="6" t="s">
        <v>31</v>
      </c>
      <c r="C25" s="7">
        <v>4148.41</v>
      </c>
      <c r="D25" s="8">
        <v>15.15</v>
      </c>
      <c r="E25" s="8">
        <f>'may 18'!E25+'june 18'!D25</f>
        <v>35.57</v>
      </c>
      <c r="F25" s="8">
        <v>0</v>
      </c>
      <c r="G25" s="8">
        <f>'may 18'!G25+'june 18'!F25</f>
        <v>0</v>
      </c>
      <c r="H25" s="8">
        <f>'may 18'!H25+'june 18'!D25-'june 18'!F25</f>
        <v>4770.3100000000004</v>
      </c>
      <c r="I25" s="8">
        <v>47.46</v>
      </c>
      <c r="J25" s="8">
        <v>1.3</v>
      </c>
      <c r="K25" s="8">
        <f>'may 18'!K25+'june 18'!J25</f>
        <v>2.0700000000000003</v>
      </c>
      <c r="L25" s="8">
        <v>0</v>
      </c>
      <c r="M25" s="8">
        <f>'may 18'!M25+'june 18'!L25</f>
        <v>0</v>
      </c>
      <c r="N25" s="8">
        <f>'may 18'!N25+'june 18'!J25-'june 18'!L25</f>
        <v>493.428</v>
      </c>
      <c r="O25" s="9">
        <f>D25+J25</f>
        <v>16.45</v>
      </c>
      <c r="P25" s="10">
        <v>0</v>
      </c>
      <c r="Q25" s="10">
        <v>0</v>
      </c>
      <c r="R25" s="8">
        <f>'may 18'!R25+'june 18'!Q25</f>
        <v>7.0000000000000007E-2</v>
      </c>
      <c r="S25" s="10">
        <v>0</v>
      </c>
      <c r="T25" s="8">
        <f>'may 18'!T25+'june 18'!S25</f>
        <v>0</v>
      </c>
      <c r="U25" s="8">
        <f>'may 18'!U25+'june 18'!Q25-'june 18'!S25</f>
        <v>1.66</v>
      </c>
      <c r="V25" s="8">
        <f t="shared" si="0"/>
        <v>5265.3980000000001</v>
      </c>
    </row>
    <row r="26" spans="1:23" s="16" customFormat="1" ht="19.5" customHeight="1" x14ac:dyDescent="0.25">
      <c r="A26" s="12"/>
      <c r="B26" s="26" t="s">
        <v>32</v>
      </c>
      <c r="C26" s="14"/>
      <c r="D26" s="15">
        <f>SUM(D24:D25)</f>
        <v>27.04</v>
      </c>
      <c r="E26" s="15">
        <f t="shared" ref="E26:V26" si="6">SUM(E24:E25)</f>
        <v>121.95000000000002</v>
      </c>
      <c r="F26" s="15">
        <f t="shared" si="6"/>
        <v>0</v>
      </c>
      <c r="G26" s="15">
        <f t="shared" si="6"/>
        <v>0</v>
      </c>
      <c r="H26" s="15">
        <f t="shared" si="6"/>
        <v>11397.422</v>
      </c>
      <c r="I26" s="15">
        <f t="shared" si="6"/>
        <v>89.75</v>
      </c>
      <c r="J26" s="15">
        <f t="shared" si="6"/>
        <v>1.3</v>
      </c>
      <c r="K26" s="15">
        <f t="shared" si="6"/>
        <v>2.0700000000000003</v>
      </c>
      <c r="L26" s="15">
        <f t="shared" si="6"/>
        <v>0</v>
      </c>
      <c r="M26" s="15">
        <f t="shared" si="6"/>
        <v>0</v>
      </c>
      <c r="N26" s="15">
        <f t="shared" si="6"/>
        <v>552.06799999999998</v>
      </c>
      <c r="O26" s="15">
        <f t="shared" si="6"/>
        <v>28.34</v>
      </c>
      <c r="P26" s="15">
        <f t="shared" si="6"/>
        <v>0</v>
      </c>
      <c r="Q26" s="15">
        <f t="shared" si="6"/>
        <v>0</v>
      </c>
      <c r="R26" s="15">
        <f t="shared" si="6"/>
        <v>7.0000000000000007E-2</v>
      </c>
      <c r="S26" s="15">
        <f t="shared" si="6"/>
        <v>0</v>
      </c>
      <c r="T26" s="15">
        <f t="shared" si="6"/>
        <v>0</v>
      </c>
      <c r="U26" s="15">
        <f t="shared" si="6"/>
        <v>1.66</v>
      </c>
      <c r="V26" s="15">
        <f t="shared" si="6"/>
        <v>11951.150000000001</v>
      </c>
      <c r="W26" s="17"/>
    </row>
    <row r="27" spans="1:23" s="11" customFormat="1" ht="19.5" customHeight="1" x14ac:dyDescent="0.3">
      <c r="A27" s="5">
        <v>15</v>
      </c>
      <c r="B27" s="6" t="s">
        <v>33</v>
      </c>
      <c r="C27" s="7">
        <v>4270.66</v>
      </c>
      <c r="D27" s="8">
        <v>27.29</v>
      </c>
      <c r="E27" s="8">
        <f>'may 18'!E27+'june 18'!D27</f>
        <v>108.10999999999999</v>
      </c>
      <c r="F27" s="8">
        <v>0</v>
      </c>
      <c r="G27" s="8">
        <f>'may 18'!G27+'june 18'!F27</f>
        <v>0</v>
      </c>
      <c r="H27" s="8">
        <f>'may 18'!H27+'june 18'!D27-'june 18'!F27</f>
        <v>3246.9880000000003</v>
      </c>
      <c r="I27" s="8">
        <v>74.63</v>
      </c>
      <c r="J27" s="8">
        <v>0</v>
      </c>
      <c r="K27" s="8">
        <f>'may 18'!K27+'june 18'!J27</f>
        <v>0</v>
      </c>
      <c r="L27" s="8">
        <v>0</v>
      </c>
      <c r="M27" s="8">
        <f>'may 18'!M27+'june 18'!L27</f>
        <v>0</v>
      </c>
      <c r="N27" s="8">
        <f>'may 18'!N27+'june 18'!J27-'june 18'!L27</f>
        <v>51.790000000000006</v>
      </c>
      <c r="O27" s="9">
        <f>D27+J27</f>
        <v>27.29</v>
      </c>
      <c r="P27" s="10">
        <v>0</v>
      </c>
      <c r="Q27" s="10">
        <v>0</v>
      </c>
      <c r="R27" s="8">
        <f>'may 18'!R27+'june 18'!Q27</f>
        <v>0</v>
      </c>
      <c r="S27" s="10">
        <v>0</v>
      </c>
      <c r="T27" s="8">
        <f>'may 18'!T27+'june 18'!S27</f>
        <v>0</v>
      </c>
      <c r="U27" s="8">
        <f>'may 18'!U27+'june 18'!Q27-'june 18'!S27</f>
        <v>12.55</v>
      </c>
      <c r="V27" s="8">
        <f t="shared" si="0"/>
        <v>3311.3280000000004</v>
      </c>
    </row>
    <row r="28" spans="1:23" s="11" customFormat="1" ht="19.5" customHeight="1" x14ac:dyDescent="0.3">
      <c r="A28" s="5">
        <v>16</v>
      </c>
      <c r="B28" s="6" t="s">
        <v>67</v>
      </c>
      <c r="C28" s="7"/>
      <c r="D28" s="8">
        <v>14.63</v>
      </c>
      <c r="E28" s="8">
        <f>'may 18'!E28+'june 18'!D28</f>
        <v>22.01</v>
      </c>
      <c r="F28" s="8">
        <v>0</v>
      </c>
      <c r="G28" s="8">
        <f>'may 18'!G28+'june 18'!F28</f>
        <v>0</v>
      </c>
      <c r="H28" s="8">
        <f>'may 18'!H28+'june 18'!D28-'june 18'!F28</f>
        <v>22.01</v>
      </c>
      <c r="I28" s="8"/>
      <c r="J28" s="8">
        <v>0</v>
      </c>
      <c r="K28" s="8">
        <f>'may 18'!K28+'june 18'!J28</f>
        <v>0</v>
      </c>
      <c r="L28" s="8">
        <v>0</v>
      </c>
      <c r="M28" s="8">
        <f>'may 18'!M28+'june 18'!L28</f>
        <v>0</v>
      </c>
      <c r="N28" s="8">
        <f>'may 18'!N28+'june 18'!J28-'june 18'!L28</f>
        <v>0</v>
      </c>
      <c r="O28" s="9"/>
      <c r="P28" s="10"/>
      <c r="Q28" s="10">
        <v>0</v>
      </c>
      <c r="R28" s="8">
        <f>'may 18'!R28+'june 18'!Q28</f>
        <v>0</v>
      </c>
      <c r="S28" s="10">
        <v>0</v>
      </c>
      <c r="T28" s="8">
        <f>'may 18'!T28+'june 18'!S28</f>
        <v>0</v>
      </c>
      <c r="U28" s="8">
        <f>'may 18'!U28+'june 18'!Q28-'june 18'!S28</f>
        <v>0</v>
      </c>
      <c r="V28" s="8">
        <f t="shared" si="0"/>
        <v>22.01</v>
      </c>
    </row>
    <row r="29" spans="1:23" s="11" customFormat="1" ht="21.75" customHeight="1" x14ac:dyDescent="0.3">
      <c r="A29" s="5">
        <v>17</v>
      </c>
      <c r="B29" s="6" t="s">
        <v>34</v>
      </c>
      <c r="C29" s="7"/>
      <c r="D29" s="8">
        <v>54.19</v>
      </c>
      <c r="E29" s="8">
        <f>'may 18'!E29+'june 18'!D29</f>
        <v>124.88999999999999</v>
      </c>
      <c r="F29" s="8">
        <v>0</v>
      </c>
      <c r="G29" s="8">
        <f>'may 18'!G29+'june 18'!F29</f>
        <v>0</v>
      </c>
      <c r="H29" s="8">
        <f>'may 18'!H29+'june 18'!D29-'june 18'!F29</f>
        <v>3712.8820000000001</v>
      </c>
      <c r="I29" s="8"/>
      <c r="J29" s="8">
        <v>0</v>
      </c>
      <c r="K29" s="8">
        <f>'may 18'!K29+'june 18'!J29</f>
        <v>0</v>
      </c>
      <c r="L29" s="8">
        <v>0</v>
      </c>
      <c r="M29" s="8">
        <f>'may 18'!M29+'june 18'!L29</f>
        <v>0</v>
      </c>
      <c r="N29" s="8">
        <f>'may 18'!N29+'june 18'!J29-'june 18'!L29</f>
        <v>41.210000000000008</v>
      </c>
      <c r="O29" s="9"/>
      <c r="P29" s="10"/>
      <c r="Q29" s="10">
        <v>0</v>
      </c>
      <c r="R29" s="8">
        <f>'may 18'!R29+'june 18'!Q29</f>
        <v>3</v>
      </c>
      <c r="S29" s="10">
        <v>0</v>
      </c>
      <c r="T29" s="8">
        <f>'may 18'!T29+'june 18'!S29</f>
        <v>0</v>
      </c>
      <c r="U29" s="8">
        <f>'may 18'!U29+'june 18'!Q29-'june 18'!S29</f>
        <v>72.55</v>
      </c>
      <c r="V29" s="8">
        <f t="shared" si="0"/>
        <v>3826.6420000000003</v>
      </c>
    </row>
    <row r="30" spans="1:23" s="11" customFormat="1" ht="20.25" customHeight="1" x14ac:dyDescent="0.3">
      <c r="A30" s="5">
        <v>18</v>
      </c>
      <c r="B30" s="6" t="s">
        <v>35</v>
      </c>
      <c r="C30" s="7">
        <v>1997.83</v>
      </c>
      <c r="D30" s="8">
        <v>8.5660000000000007</v>
      </c>
      <c r="E30" s="8">
        <f>'may 18'!E30+'june 18'!D30</f>
        <v>13.776</v>
      </c>
      <c r="F30" s="8">
        <v>0</v>
      </c>
      <c r="G30" s="8">
        <f>'may 18'!G30+'june 18'!F30</f>
        <v>0</v>
      </c>
      <c r="H30" s="8">
        <f>'may 18'!H30+'june 18'!D30-'june 18'!F30</f>
        <v>2294.6572999999994</v>
      </c>
      <c r="I30" s="8">
        <v>109.83</v>
      </c>
      <c r="J30" s="8">
        <v>1.34</v>
      </c>
      <c r="K30" s="8">
        <f>'may 18'!K30+'june 18'!J30</f>
        <v>1.78</v>
      </c>
      <c r="L30" s="8">
        <v>0</v>
      </c>
      <c r="M30" s="8">
        <f>'may 18'!M30+'june 18'!L30</f>
        <v>0</v>
      </c>
      <c r="N30" s="8">
        <f>'may 18'!N30+'june 18'!J30-'june 18'!L30</f>
        <v>142.65799999999999</v>
      </c>
      <c r="O30" s="9">
        <f>D30+J30</f>
        <v>9.9060000000000006</v>
      </c>
      <c r="P30" s="10">
        <v>0</v>
      </c>
      <c r="Q30" s="10">
        <v>0</v>
      </c>
      <c r="R30" s="8">
        <f>'may 18'!R30+'june 18'!Q30</f>
        <v>0</v>
      </c>
      <c r="S30" s="10">
        <v>0</v>
      </c>
      <c r="T30" s="8">
        <f>'may 18'!T30+'june 18'!S30</f>
        <v>0</v>
      </c>
      <c r="U30" s="8">
        <f>'may 18'!U30+'june 18'!Q30-'june 18'!S30</f>
        <v>17.88</v>
      </c>
      <c r="V30" s="8">
        <f t="shared" si="0"/>
        <v>2455.1952999999994</v>
      </c>
    </row>
    <row r="31" spans="1:23" s="16" customFormat="1" ht="24.75" customHeight="1" x14ac:dyDescent="0.25">
      <c r="A31" s="12"/>
      <c r="B31" s="13" t="s">
        <v>36</v>
      </c>
      <c r="C31" s="14">
        <v>15033.32</v>
      </c>
      <c r="D31" s="15">
        <f>D30+D29+D28+D27</f>
        <v>104.67599999999999</v>
      </c>
      <c r="E31" s="15">
        <f t="shared" ref="E31:V31" si="7">E30+E29+E28+E27</f>
        <v>268.78599999999994</v>
      </c>
      <c r="F31" s="15">
        <f t="shared" si="7"/>
        <v>0</v>
      </c>
      <c r="G31" s="15">
        <f t="shared" si="7"/>
        <v>0</v>
      </c>
      <c r="H31" s="15">
        <f t="shared" si="7"/>
        <v>9276.5373</v>
      </c>
      <c r="I31" s="15">
        <f t="shared" si="7"/>
        <v>184.45999999999998</v>
      </c>
      <c r="J31" s="15">
        <f t="shared" si="7"/>
        <v>1.34</v>
      </c>
      <c r="K31" s="15">
        <f t="shared" si="7"/>
        <v>1.78</v>
      </c>
      <c r="L31" s="15">
        <f t="shared" si="7"/>
        <v>0</v>
      </c>
      <c r="M31" s="15">
        <f t="shared" si="7"/>
        <v>0</v>
      </c>
      <c r="N31" s="15">
        <f t="shared" si="7"/>
        <v>235.65800000000002</v>
      </c>
      <c r="O31" s="15">
        <f t="shared" si="7"/>
        <v>37.195999999999998</v>
      </c>
      <c r="P31" s="15">
        <f t="shared" si="7"/>
        <v>0</v>
      </c>
      <c r="Q31" s="15">
        <f t="shared" si="7"/>
        <v>0</v>
      </c>
      <c r="R31" s="15">
        <f t="shared" si="7"/>
        <v>3</v>
      </c>
      <c r="S31" s="15">
        <f t="shared" si="7"/>
        <v>0</v>
      </c>
      <c r="T31" s="15">
        <f t="shared" si="7"/>
        <v>0</v>
      </c>
      <c r="U31" s="15">
        <f t="shared" si="7"/>
        <v>102.97999999999999</v>
      </c>
      <c r="V31" s="15">
        <f t="shared" si="7"/>
        <v>9615.175299999999</v>
      </c>
      <c r="W31" s="17"/>
    </row>
    <row r="32" spans="1:23" s="11" customFormat="1" ht="23.25" customHeight="1" x14ac:dyDescent="0.3">
      <c r="A32" s="5">
        <v>19</v>
      </c>
      <c r="B32" s="6" t="s">
        <v>37</v>
      </c>
      <c r="C32" s="7">
        <v>3431.66</v>
      </c>
      <c r="D32" s="8">
        <v>4.97</v>
      </c>
      <c r="E32" s="8">
        <f>'may 18'!E32+'june 18'!D32</f>
        <v>27.189999999999998</v>
      </c>
      <c r="F32" s="8">
        <v>0</v>
      </c>
      <c r="G32" s="8">
        <f>'may 18'!G32+'june 18'!F32</f>
        <v>0</v>
      </c>
      <c r="H32" s="8">
        <f>'may 18'!H32+'june 18'!D32-'june 18'!F32</f>
        <v>4024.3700000000003</v>
      </c>
      <c r="I32" s="8">
        <v>3.8</v>
      </c>
      <c r="J32" s="8">
        <v>0</v>
      </c>
      <c r="K32" s="8">
        <f>'may 18'!K32+'june 18'!J32</f>
        <v>0</v>
      </c>
      <c r="L32" s="8">
        <v>0</v>
      </c>
      <c r="M32" s="8">
        <f>'may 18'!M32+'june 18'!L32</f>
        <v>0</v>
      </c>
      <c r="N32" s="8">
        <f>'may 18'!N32+'june 18'!J32-'june 18'!L32</f>
        <v>7.6</v>
      </c>
      <c r="O32" s="9">
        <f>D32+J32</f>
        <v>4.97</v>
      </c>
      <c r="P32" s="10">
        <v>0</v>
      </c>
      <c r="Q32" s="10">
        <v>0</v>
      </c>
      <c r="R32" s="8">
        <f>'may 18'!R32+'june 18'!Q32</f>
        <v>0</v>
      </c>
      <c r="S32" s="10">
        <v>0</v>
      </c>
      <c r="T32" s="8">
        <f>'may 18'!T32+'june 18'!S32</f>
        <v>0</v>
      </c>
      <c r="U32" s="8">
        <f>'may 18'!U32+'june 18'!Q32-'june 18'!S32</f>
        <v>0</v>
      </c>
      <c r="V32" s="8">
        <f t="shared" si="0"/>
        <v>4031.9700000000003</v>
      </c>
    </row>
    <row r="33" spans="1:23" s="11" customFormat="1" ht="20.25" customHeight="1" x14ac:dyDescent="0.3">
      <c r="A33" s="5">
        <v>20</v>
      </c>
      <c r="B33" s="6" t="s">
        <v>38</v>
      </c>
      <c r="C33" s="7">
        <v>3857.4</v>
      </c>
      <c r="D33" s="8">
        <v>35.18</v>
      </c>
      <c r="E33" s="8">
        <f>'may 18'!E33+'june 18'!D33</f>
        <v>95.85</v>
      </c>
      <c r="F33" s="8">
        <v>0</v>
      </c>
      <c r="G33" s="8">
        <f>'may 18'!G33+'june 18'!F33</f>
        <v>0</v>
      </c>
      <c r="H33" s="8">
        <f>'may 18'!H33+'june 18'!D33-'june 18'!F33</f>
        <v>5072.4299999999985</v>
      </c>
      <c r="I33" s="8">
        <v>2</v>
      </c>
      <c r="J33" s="8">
        <v>0</v>
      </c>
      <c r="K33" s="8">
        <f>'may 18'!K33+'june 18'!J33</f>
        <v>0</v>
      </c>
      <c r="L33" s="8">
        <v>0</v>
      </c>
      <c r="M33" s="8">
        <f>'may 18'!M33+'june 18'!L33</f>
        <v>0</v>
      </c>
      <c r="N33" s="8">
        <f>'may 18'!N33+'june 18'!J33-'june 18'!L33</f>
        <v>4</v>
      </c>
      <c r="O33" s="9">
        <f>D33+J33</f>
        <v>35.18</v>
      </c>
      <c r="P33" s="10">
        <v>0</v>
      </c>
      <c r="Q33" s="10">
        <v>0</v>
      </c>
      <c r="R33" s="8">
        <f>'may 18'!R33+'june 18'!Q33</f>
        <v>0</v>
      </c>
      <c r="S33" s="10">
        <v>0</v>
      </c>
      <c r="T33" s="8">
        <f>'may 18'!T33+'june 18'!S33</f>
        <v>0</v>
      </c>
      <c r="U33" s="8">
        <f>'may 18'!U33+'june 18'!Q33-'june 18'!S33</f>
        <v>0.03</v>
      </c>
      <c r="V33" s="8">
        <f t="shared" si="0"/>
        <v>5076.4599999999982</v>
      </c>
    </row>
    <row r="34" spans="1:23" s="11" customFormat="1" ht="21.75" customHeight="1" x14ac:dyDescent="0.3">
      <c r="A34" s="5">
        <v>21</v>
      </c>
      <c r="B34" s="6" t="s">
        <v>39</v>
      </c>
      <c r="C34" s="7">
        <v>2025.29</v>
      </c>
      <c r="D34" s="8">
        <v>1.97</v>
      </c>
      <c r="E34" s="8">
        <f>'may 18'!E34+'june 18'!D34</f>
        <v>19.919999999999998</v>
      </c>
      <c r="F34" s="8">
        <v>0</v>
      </c>
      <c r="G34" s="8">
        <f>'may 18'!G34+'june 18'!F34</f>
        <v>0</v>
      </c>
      <c r="H34" s="8">
        <f>'may 18'!H34+'june 18'!D34-'june 18'!F34</f>
        <v>2530.44</v>
      </c>
      <c r="I34" s="8">
        <v>7.3</v>
      </c>
      <c r="J34" s="8">
        <v>0</v>
      </c>
      <c r="K34" s="8">
        <f>'may 18'!K34+'june 18'!J34</f>
        <v>0</v>
      </c>
      <c r="L34" s="8">
        <v>0</v>
      </c>
      <c r="M34" s="8">
        <f>'may 18'!M34+'june 18'!L34</f>
        <v>0</v>
      </c>
      <c r="N34" s="8">
        <f>'may 18'!N34+'june 18'!J34-'june 18'!L34</f>
        <v>155.65000000000003</v>
      </c>
      <c r="O34" s="9">
        <f>D34+J34</f>
        <v>1.97</v>
      </c>
      <c r="P34" s="10">
        <v>0</v>
      </c>
      <c r="Q34" s="10">
        <v>0</v>
      </c>
      <c r="R34" s="8">
        <f>'may 18'!R34+'june 18'!Q34</f>
        <v>0</v>
      </c>
      <c r="S34" s="10">
        <v>0</v>
      </c>
      <c r="T34" s="8">
        <f>'may 18'!T34+'june 18'!S34</f>
        <v>0</v>
      </c>
      <c r="U34" s="8">
        <f>'may 18'!U34+'june 18'!Q34-'june 18'!S34</f>
        <v>2.2000000000000002</v>
      </c>
      <c r="V34" s="8">
        <f t="shared" si="0"/>
        <v>2688.29</v>
      </c>
    </row>
    <row r="35" spans="1:23" s="11" customFormat="1" ht="17.25" customHeight="1" x14ac:dyDescent="0.3">
      <c r="A35" s="5">
        <v>22</v>
      </c>
      <c r="B35" s="6" t="s">
        <v>40</v>
      </c>
      <c r="C35" s="7">
        <v>2997.81</v>
      </c>
      <c r="D35" s="8">
        <v>30.29</v>
      </c>
      <c r="E35" s="8">
        <f>'may 18'!E35+'june 18'!D35</f>
        <v>76.240000000000009</v>
      </c>
      <c r="F35" s="8">
        <v>0</v>
      </c>
      <c r="G35" s="8">
        <f>'may 18'!G35+'june 18'!F35</f>
        <v>0</v>
      </c>
      <c r="H35" s="8">
        <f>'may 18'!H35+'june 18'!D35-'june 18'!F35</f>
        <v>4247.3999999999996</v>
      </c>
      <c r="I35" s="8">
        <v>3.46</v>
      </c>
      <c r="J35" s="8">
        <v>0</v>
      </c>
      <c r="K35" s="8">
        <f>'may 18'!K35+'june 18'!J35</f>
        <v>0</v>
      </c>
      <c r="L35" s="8">
        <v>0</v>
      </c>
      <c r="M35" s="8">
        <f>'may 18'!M35+'june 18'!L35</f>
        <v>0</v>
      </c>
      <c r="N35" s="8">
        <f>'may 18'!N35+'june 18'!J35-'june 18'!L35</f>
        <v>6.92</v>
      </c>
      <c r="O35" s="9">
        <f>D35+J35</f>
        <v>30.29</v>
      </c>
      <c r="P35" s="10">
        <v>0</v>
      </c>
      <c r="Q35" s="10">
        <v>0</v>
      </c>
      <c r="R35" s="8">
        <f>'may 18'!R35+'june 18'!Q35</f>
        <v>0</v>
      </c>
      <c r="S35" s="10">
        <v>0</v>
      </c>
      <c r="T35" s="8">
        <f>'may 18'!T35+'june 18'!S35</f>
        <v>0</v>
      </c>
      <c r="U35" s="8">
        <f>'may 18'!U35+'june 18'!Q35-'june 18'!S35</f>
        <v>1.04</v>
      </c>
      <c r="V35" s="8">
        <f t="shared" si="0"/>
        <v>4255.3599999999997</v>
      </c>
    </row>
    <row r="36" spans="1:23" s="16" customFormat="1" ht="24" customHeight="1" x14ac:dyDescent="0.25">
      <c r="A36" s="12"/>
      <c r="B36" s="13" t="s">
        <v>41</v>
      </c>
      <c r="C36" s="14">
        <v>12312.159999999998</v>
      </c>
      <c r="D36" s="15">
        <f>SUM(D32:D35)</f>
        <v>72.41</v>
      </c>
      <c r="E36" s="15">
        <f t="shared" ref="E36:V36" si="8">SUM(E32:E35)</f>
        <v>219.2</v>
      </c>
      <c r="F36" s="15">
        <f t="shared" si="8"/>
        <v>0</v>
      </c>
      <c r="G36" s="15">
        <f t="shared" si="8"/>
        <v>0</v>
      </c>
      <c r="H36" s="15">
        <f t="shared" si="8"/>
        <v>15874.64</v>
      </c>
      <c r="I36" s="15">
        <f t="shared" si="8"/>
        <v>16.559999999999999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8"/>
        <v>174.17000000000002</v>
      </c>
      <c r="O36" s="15">
        <f t="shared" si="8"/>
        <v>72.41</v>
      </c>
      <c r="P36" s="15">
        <f t="shared" si="8"/>
        <v>0</v>
      </c>
      <c r="Q36" s="15">
        <f t="shared" si="8"/>
        <v>0</v>
      </c>
      <c r="R36" s="15">
        <f t="shared" si="8"/>
        <v>0</v>
      </c>
      <c r="S36" s="15">
        <f t="shared" si="8"/>
        <v>0</v>
      </c>
      <c r="T36" s="15">
        <f t="shared" si="8"/>
        <v>0</v>
      </c>
      <c r="U36" s="15">
        <f t="shared" si="8"/>
        <v>3.27</v>
      </c>
      <c r="V36" s="15">
        <f t="shared" si="8"/>
        <v>16052.079999999998</v>
      </c>
      <c r="W36" s="17"/>
    </row>
    <row r="37" spans="1:23" s="16" customFormat="1" ht="24.75" customHeight="1" x14ac:dyDescent="0.25">
      <c r="A37" s="12"/>
      <c r="B37" s="13" t="s">
        <v>42</v>
      </c>
      <c r="C37" s="14">
        <v>27345.479999999996</v>
      </c>
      <c r="D37" s="15">
        <f>D36+D31+D26</f>
        <v>204.12599999999998</v>
      </c>
      <c r="E37" s="15">
        <f t="shared" ref="E37:V37" si="9">E36+E31+E26</f>
        <v>609.93599999999992</v>
      </c>
      <c r="F37" s="15">
        <f t="shared" si="9"/>
        <v>0</v>
      </c>
      <c r="G37" s="15">
        <f t="shared" si="9"/>
        <v>0</v>
      </c>
      <c r="H37" s="15">
        <f t="shared" si="9"/>
        <v>36548.599300000002</v>
      </c>
      <c r="I37" s="15">
        <f t="shared" si="9"/>
        <v>290.77</v>
      </c>
      <c r="J37" s="15">
        <f t="shared" si="9"/>
        <v>2.64</v>
      </c>
      <c r="K37" s="15">
        <f t="shared" si="9"/>
        <v>3.8500000000000005</v>
      </c>
      <c r="L37" s="15">
        <f t="shared" si="9"/>
        <v>0</v>
      </c>
      <c r="M37" s="15">
        <f t="shared" si="9"/>
        <v>0</v>
      </c>
      <c r="N37" s="15">
        <f t="shared" si="9"/>
        <v>961.89599999999996</v>
      </c>
      <c r="O37" s="15">
        <f t="shared" si="9"/>
        <v>137.946</v>
      </c>
      <c r="P37" s="15">
        <f t="shared" si="9"/>
        <v>0</v>
      </c>
      <c r="Q37" s="15">
        <f t="shared" si="9"/>
        <v>0</v>
      </c>
      <c r="R37" s="15">
        <f t="shared" si="9"/>
        <v>3.07</v>
      </c>
      <c r="S37" s="15">
        <f t="shared" si="9"/>
        <v>0</v>
      </c>
      <c r="T37" s="15">
        <f t="shared" si="9"/>
        <v>0</v>
      </c>
      <c r="U37" s="15">
        <f t="shared" si="9"/>
        <v>107.90999999999998</v>
      </c>
      <c r="V37" s="15">
        <f t="shared" si="9"/>
        <v>37618.405299999999</v>
      </c>
      <c r="W37" s="17"/>
    </row>
    <row r="38" spans="1:23" s="11" customFormat="1" ht="23.25" customHeight="1" x14ac:dyDescent="0.3">
      <c r="A38" s="5">
        <v>23</v>
      </c>
      <c r="B38" s="6" t="s">
        <v>43</v>
      </c>
      <c r="C38" s="7">
        <v>2519.0973333333336</v>
      </c>
      <c r="D38" s="8">
        <v>103.76</v>
      </c>
      <c r="E38" s="8">
        <f>'may 18'!E38+'june 18'!D38</f>
        <v>432.08000000000004</v>
      </c>
      <c r="F38" s="8">
        <v>0</v>
      </c>
      <c r="G38" s="8">
        <f>'may 18'!G38+'june 18'!F38</f>
        <v>0</v>
      </c>
      <c r="H38" s="8">
        <f>'may 18'!H38+'june 18'!D38-'june 18'!F38</f>
        <v>9416.2160000000003</v>
      </c>
      <c r="I38" s="8">
        <v>0</v>
      </c>
      <c r="J38" s="8">
        <v>0</v>
      </c>
      <c r="K38" s="8">
        <f>'may 18'!K38+'june 18'!J38</f>
        <v>0</v>
      </c>
      <c r="L38" s="8">
        <v>0</v>
      </c>
      <c r="M38" s="8">
        <f>'may 18'!M38+'june 18'!L38</f>
        <v>0</v>
      </c>
      <c r="N38" s="8">
        <f>'may 18'!N38+'june 18'!J38-'june 18'!L38</f>
        <v>0</v>
      </c>
      <c r="O38" s="9">
        <f>D38+J38</f>
        <v>103.76</v>
      </c>
      <c r="P38" s="10">
        <v>0</v>
      </c>
      <c r="Q38" s="8">
        <v>0</v>
      </c>
      <c r="R38" s="8">
        <f>'may 18'!R38+'june 18'!Q38</f>
        <v>0</v>
      </c>
      <c r="S38" s="10">
        <v>0</v>
      </c>
      <c r="T38" s="8">
        <f>'may 18'!T38+'june 18'!S38</f>
        <v>0</v>
      </c>
      <c r="U38" s="8">
        <f>'may 18'!U38+'june 18'!Q38-'june 18'!S38</f>
        <v>0</v>
      </c>
      <c r="V38" s="8">
        <f t="shared" si="0"/>
        <v>9416.2160000000003</v>
      </c>
    </row>
    <row r="39" spans="1:23" s="11" customFormat="1" ht="21.75" customHeight="1" x14ac:dyDescent="0.3">
      <c r="A39" s="5">
        <v>24</v>
      </c>
      <c r="B39" s="6" t="s">
        <v>44</v>
      </c>
      <c r="C39" s="7">
        <v>1849.9516666666666</v>
      </c>
      <c r="D39" s="8">
        <v>33.65</v>
      </c>
      <c r="E39" s="8">
        <f>'may 18'!E39+'june 18'!D39</f>
        <v>82.53</v>
      </c>
      <c r="F39" s="8">
        <v>0</v>
      </c>
      <c r="G39" s="8">
        <f>'may 18'!G39+'june 18'!F39</f>
        <v>0</v>
      </c>
      <c r="H39" s="8">
        <f>'may 18'!H39+'june 18'!D39-'june 18'!F39</f>
        <v>6550.9139999999961</v>
      </c>
      <c r="I39" s="8">
        <v>0</v>
      </c>
      <c r="J39" s="8">
        <v>0</v>
      </c>
      <c r="K39" s="8">
        <f>'may 18'!K39+'june 18'!J39</f>
        <v>0</v>
      </c>
      <c r="L39" s="8">
        <v>0</v>
      </c>
      <c r="M39" s="8">
        <f>'may 18'!M39+'june 18'!L39</f>
        <v>0</v>
      </c>
      <c r="N39" s="8">
        <f>'may 18'!N39+'june 18'!J39-'june 18'!L39</f>
        <v>0</v>
      </c>
      <c r="O39" s="9">
        <f>D39+J39</f>
        <v>33.65</v>
      </c>
      <c r="P39" s="10">
        <v>0</v>
      </c>
      <c r="Q39" s="8">
        <v>0</v>
      </c>
      <c r="R39" s="8">
        <f>'may 18'!R39+'june 18'!Q39</f>
        <v>0</v>
      </c>
      <c r="S39" s="10">
        <v>0</v>
      </c>
      <c r="T39" s="8">
        <f>'may 18'!T39+'june 18'!S39</f>
        <v>0</v>
      </c>
      <c r="U39" s="8">
        <f>'may 18'!U39+'june 18'!Q39-'june 18'!S39</f>
        <v>0</v>
      </c>
      <c r="V39" s="8">
        <f t="shared" si="0"/>
        <v>6550.9139999999961</v>
      </c>
    </row>
    <row r="40" spans="1:23" s="11" customFormat="1" ht="19.5" customHeight="1" x14ac:dyDescent="0.3">
      <c r="A40" s="5">
        <v>25</v>
      </c>
      <c r="B40" s="6" t="s">
        <v>45</v>
      </c>
      <c r="C40" s="7">
        <v>2835.8183333333332</v>
      </c>
      <c r="D40" s="8">
        <v>70.55</v>
      </c>
      <c r="E40" s="8">
        <f>'may 18'!E40+'june 18'!D40</f>
        <v>150.37</v>
      </c>
      <c r="F40" s="8">
        <v>0</v>
      </c>
      <c r="G40" s="8">
        <f>'may 18'!G40+'june 18'!F40</f>
        <v>0</v>
      </c>
      <c r="H40" s="8">
        <f>'may 18'!H40+'june 18'!D40-'june 18'!F40</f>
        <v>11575.996999999998</v>
      </c>
      <c r="I40" s="8">
        <v>0</v>
      </c>
      <c r="J40" s="8">
        <v>0</v>
      </c>
      <c r="K40" s="8">
        <f>'may 18'!K40+'june 18'!J40</f>
        <v>0</v>
      </c>
      <c r="L40" s="8">
        <v>0</v>
      </c>
      <c r="M40" s="8">
        <f>'may 18'!M40+'june 18'!L40</f>
        <v>0</v>
      </c>
      <c r="N40" s="8">
        <f>'may 18'!N40+'june 18'!J40-'june 18'!L40</f>
        <v>0</v>
      </c>
      <c r="O40" s="9">
        <f>D40+J40</f>
        <v>70.55</v>
      </c>
      <c r="P40" s="10">
        <v>0</v>
      </c>
      <c r="Q40" s="8">
        <v>0</v>
      </c>
      <c r="R40" s="8">
        <f>'may 18'!R40+'june 18'!Q40</f>
        <v>0</v>
      </c>
      <c r="S40" s="10">
        <v>0</v>
      </c>
      <c r="T40" s="8">
        <f>'may 18'!T40+'june 18'!S40</f>
        <v>0</v>
      </c>
      <c r="U40" s="8">
        <f>'may 18'!U40+'june 18'!Q40-'june 18'!S40</f>
        <v>0</v>
      </c>
      <c r="V40" s="8">
        <f t="shared" si="0"/>
        <v>11575.996999999998</v>
      </c>
    </row>
    <row r="41" spans="1:23" s="11" customFormat="1" ht="19.5" customHeight="1" x14ac:dyDescent="0.3">
      <c r="A41" s="5">
        <v>26</v>
      </c>
      <c r="B41" s="6" t="s">
        <v>64</v>
      </c>
      <c r="C41" s="7"/>
      <c r="D41" s="8">
        <v>13.63</v>
      </c>
      <c r="E41" s="8">
        <f>'may 18'!E41+'june 18'!D41</f>
        <v>31.800000000000004</v>
      </c>
      <c r="F41" s="8">
        <v>0</v>
      </c>
      <c r="G41" s="8">
        <f>'may 18'!G41+'june 18'!F41</f>
        <v>0</v>
      </c>
      <c r="H41" s="8">
        <f>'may 18'!H41+'june 18'!D41-'june 18'!F41</f>
        <v>31.800000000000004</v>
      </c>
      <c r="I41" s="8"/>
      <c r="J41" s="8">
        <v>0</v>
      </c>
      <c r="K41" s="8">
        <f>'may 18'!K41+'june 18'!J41</f>
        <v>0</v>
      </c>
      <c r="L41" s="8">
        <v>0</v>
      </c>
      <c r="M41" s="8">
        <f>'may 18'!M41+'june 18'!L41</f>
        <v>0</v>
      </c>
      <c r="N41" s="8">
        <f>'may 18'!N41+'june 18'!J41-'june 18'!L41</f>
        <v>0</v>
      </c>
      <c r="O41" s="9"/>
      <c r="P41" s="10"/>
      <c r="Q41" s="8">
        <v>0</v>
      </c>
      <c r="R41" s="8">
        <f>'may 18'!R41+'june 18'!Q41</f>
        <v>0</v>
      </c>
      <c r="S41" s="10">
        <v>0</v>
      </c>
      <c r="T41" s="8">
        <f>'may 18'!T41+'june 18'!S41</f>
        <v>0</v>
      </c>
      <c r="U41" s="8">
        <f>'may 18'!U41+'june 18'!Q41-'june 18'!S41</f>
        <v>0</v>
      </c>
      <c r="V41" s="8">
        <f t="shared" si="0"/>
        <v>31.800000000000004</v>
      </c>
    </row>
    <row r="42" spans="1:23" s="16" customFormat="1" ht="19.5" customHeight="1" x14ac:dyDescent="0.25">
      <c r="A42" s="12"/>
      <c r="B42" s="13" t="s">
        <v>46</v>
      </c>
      <c r="C42" s="14">
        <v>7204.8673333333336</v>
      </c>
      <c r="D42" s="15">
        <f>SUM(D38:D41)</f>
        <v>221.58999999999997</v>
      </c>
      <c r="E42" s="15">
        <f t="shared" ref="E42:V42" si="10">SUM(E38:E41)</f>
        <v>696.78</v>
      </c>
      <c r="F42" s="15">
        <f t="shared" si="10"/>
        <v>0</v>
      </c>
      <c r="G42" s="15">
        <f t="shared" si="10"/>
        <v>0</v>
      </c>
      <c r="H42" s="15">
        <f t="shared" si="10"/>
        <v>27574.926999999992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10"/>
        <v>0</v>
      </c>
      <c r="O42" s="15">
        <f t="shared" si="10"/>
        <v>207.95999999999998</v>
      </c>
      <c r="P42" s="15">
        <f t="shared" si="10"/>
        <v>0</v>
      </c>
      <c r="Q42" s="15">
        <f t="shared" si="10"/>
        <v>0</v>
      </c>
      <c r="R42" s="15">
        <f t="shared" si="10"/>
        <v>0</v>
      </c>
      <c r="S42" s="15">
        <f t="shared" si="10"/>
        <v>0</v>
      </c>
      <c r="T42" s="15">
        <f t="shared" si="10"/>
        <v>0</v>
      </c>
      <c r="U42" s="15">
        <f t="shared" si="10"/>
        <v>0</v>
      </c>
      <c r="V42" s="15">
        <f t="shared" si="10"/>
        <v>27574.926999999992</v>
      </c>
      <c r="W42" s="17"/>
    </row>
    <row r="43" spans="1:23" s="11" customFormat="1" ht="18.75" customHeight="1" x14ac:dyDescent="0.3">
      <c r="A43" s="5">
        <v>27</v>
      </c>
      <c r="B43" s="6" t="s">
        <v>47</v>
      </c>
      <c r="C43" s="7">
        <v>1805.24</v>
      </c>
      <c r="D43" s="8">
        <v>48.43</v>
      </c>
      <c r="E43" s="8">
        <f>'may 18'!E43+'june 18'!D43</f>
        <v>152.97</v>
      </c>
      <c r="F43" s="8">
        <v>0</v>
      </c>
      <c r="G43" s="8">
        <f>'may 18'!G43+'june 18'!F43</f>
        <v>0</v>
      </c>
      <c r="H43" s="8">
        <f>'may 18'!H43+'june 18'!D43-'june 18'!F43</f>
        <v>7060.1400000000021</v>
      </c>
      <c r="I43" s="8">
        <v>0.68</v>
      </c>
      <c r="J43" s="8">
        <v>0</v>
      </c>
      <c r="K43" s="8">
        <f>'may 18'!K43+'june 18'!J43</f>
        <v>0</v>
      </c>
      <c r="L43" s="8">
        <v>0</v>
      </c>
      <c r="M43" s="8">
        <f>'may 18'!M43+'june 18'!L43</f>
        <v>0</v>
      </c>
      <c r="N43" s="8">
        <f>'may 18'!N43+'june 18'!J43-'june 18'!L43</f>
        <v>0.70000000000000007</v>
      </c>
      <c r="O43" s="9">
        <f>D43+J43</f>
        <v>48.43</v>
      </c>
      <c r="P43" s="10">
        <v>14.43</v>
      </c>
      <c r="Q43" s="10">
        <v>0</v>
      </c>
      <c r="R43" s="8">
        <f>'may 18'!R43+'june 18'!Q43</f>
        <v>0</v>
      </c>
      <c r="S43" s="10">
        <v>0</v>
      </c>
      <c r="T43" s="8">
        <f>'may 18'!T43+'june 18'!S43</f>
        <v>0</v>
      </c>
      <c r="U43" s="8">
        <f>'may 18'!U43+'june 18'!Q43-'june 18'!S43</f>
        <v>14.43</v>
      </c>
      <c r="V43" s="8">
        <f t="shared" si="0"/>
        <v>7075.2700000000023</v>
      </c>
    </row>
    <row r="44" spans="1:23" s="11" customFormat="1" ht="21" customHeight="1" x14ac:dyDescent="0.3">
      <c r="A44" s="5">
        <v>28</v>
      </c>
      <c r="B44" s="6" t="s">
        <v>48</v>
      </c>
      <c r="C44" s="7">
        <v>1445.46</v>
      </c>
      <c r="D44" s="8">
        <v>23.18</v>
      </c>
      <c r="E44" s="8">
        <f>'may 18'!E44+'june 18'!D44</f>
        <v>41.84</v>
      </c>
      <c r="F44" s="8">
        <v>0</v>
      </c>
      <c r="G44" s="8">
        <f>'may 18'!G44+'june 18'!F44</f>
        <v>0</v>
      </c>
      <c r="H44" s="8">
        <f>'may 18'!H44+'june 18'!D44-'june 18'!F44</f>
        <v>6324.5600000000022</v>
      </c>
      <c r="I44" s="8">
        <v>0.96</v>
      </c>
      <c r="J44" s="8">
        <v>0</v>
      </c>
      <c r="K44" s="8">
        <f>'may 18'!K44+'june 18'!J44</f>
        <v>0</v>
      </c>
      <c r="L44" s="8">
        <v>0</v>
      </c>
      <c r="M44" s="8">
        <f>'may 18'!M44+'june 18'!L44</f>
        <v>0</v>
      </c>
      <c r="N44" s="8">
        <f>'may 18'!N44+'june 18'!J44-'june 18'!L44</f>
        <v>0.96</v>
      </c>
      <c r="O44" s="9">
        <f>D44+J44</f>
        <v>23.18</v>
      </c>
      <c r="P44" s="10">
        <v>0</v>
      </c>
      <c r="Q44" s="10">
        <v>0</v>
      </c>
      <c r="R44" s="8">
        <f>'may 18'!R44+'june 18'!Q44</f>
        <v>0</v>
      </c>
      <c r="S44" s="10">
        <v>0</v>
      </c>
      <c r="T44" s="8">
        <f>'may 18'!T44+'june 18'!S44</f>
        <v>0</v>
      </c>
      <c r="U44" s="8">
        <f>'may 18'!U44+'june 18'!Q44-'june 18'!S44</f>
        <v>0</v>
      </c>
      <c r="V44" s="8">
        <f t="shared" si="0"/>
        <v>6325.5200000000023</v>
      </c>
    </row>
    <row r="45" spans="1:23" s="11" customFormat="1" ht="21.75" customHeight="1" x14ac:dyDescent="0.3">
      <c r="A45" s="5">
        <v>29</v>
      </c>
      <c r="B45" s="6" t="s">
        <v>49</v>
      </c>
      <c r="C45" s="7">
        <v>1814.93</v>
      </c>
      <c r="D45" s="8">
        <v>34.32</v>
      </c>
      <c r="E45" s="8">
        <f>'may 18'!E45+'june 18'!D45</f>
        <v>91.88</v>
      </c>
      <c r="F45" s="8">
        <v>0</v>
      </c>
      <c r="G45" s="8">
        <f>'may 18'!G45+'june 18'!F45</f>
        <v>0</v>
      </c>
      <c r="H45" s="8">
        <f>'may 18'!H45+'june 18'!D45-'june 18'!F45</f>
        <v>7281.24</v>
      </c>
      <c r="I45" s="8">
        <v>6.89</v>
      </c>
      <c r="J45" s="8">
        <v>0</v>
      </c>
      <c r="K45" s="8">
        <f>'may 18'!K45+'june 18'!J45</f>
        <v>0</v>
      </c>
      <c r="L45" s="8">
        <v>0</v>
      </c>
      <c r="M45" s="8">
        <f>'may 18'!M45+'june 18'!L45</f>
        <v>0</v>
      </c>
      <c r="N45" s="8">
        <f>'may 18'!N45+'june 18'!J45-'june 18'!L45</f>
        <v>6.89</v>
      </c>
      <c r="O45" s="9">
        <f>D45+J45</f>
        <v>34.32</v>
      </c>
      <c r="P45" s="10">
        <v>0.03</v>
      </c>
      <c r="Q45" s="10">
        <v>0</v>
      </c>
      <c r="R45" s="8">
        <f>'may 18'!R45+'june 18'!Q45</f>
        <v>0</v>
      </c>
      <c r="S45" s="10">
        <v>0</v>
      </c>
      <c r="T45" s="8">
        <f>'may 18'!T45+'june 18'!S45</f>
        <v>0</v>
      </c>
      <c r="U45" s="8">
        <f>'may 18'!U45+'june 18'!Q45-'june 18'!S45</f>
        <v>0.03</v>
      </c>
      <c r="V45" s="8">
        <f t="shared" si="0"/>
        <v>7288.16</v>
      </c>
    </row>
    <row r="46" spans="1:23" s="11" customFormat="1" ht="15.75" customHeight="1" x14ac:dyDescent="0.3">
      <c r="A46" s="5">
        <v>30</v>
      </c>
      <c r="B46" s="6" t="s">
        <v>50</v>
      </c>
      <c r="C46" s="7">
        <v>1723.79</v>
      </c>
      <c r="D46" s="8">
        <v>11.4</v>
      </c>
      <c r="E46" s="8">
        <f>'may 18'!E46+'june 18'!D46</f>
        <v>107.53999999999999</v>
      </c>
      <c r="F46" s="8">
        <v>0</v>
      </c>
      <c r="G46" s="8">
        <f>'may 18'!G46+'june 18'!F46</f>
        <v>0</v>
      </c>
      <c r="H46" s="8">
        <f>'may 18'!H46+'june 18'!D46-'june 18'!F46</f>
        <v>5894.81</v>
      </c>
      <c r="I46" s="8">
        <v>0.505</v>
      </c>
      <c r="J46" s="8">
        <v>0</v>
      </c>
      <c r="K46" s="8">
        <f>'may 18'!K46+'june 18'!J46</f>
        <v>0</v>
      </c>
      <c r="L46" s="8">
        <v>0</v>
      </c>
      <c r="M46" s="8">
        <f>'may 18'!M46+'june 18'!L46</f>
        <v>0</v>
      </c>
      <c r="N46" s="8">
        <f>'may 18'!N46+'june 18'!J46-'june 18'!L46</f>
        <v>0.505</v>
      </c>
      <c r="O46" s="9">
        <f>D46+J46</f>
        <v>11.4</v>
      </c>
      <c r="P46" s="10">
        <v>14.43</v>
      </c>
      <c r="Q46" s="10">
        <v>0</v>
      </c>
      <c r="R46" s="8">
        <f>'may 18'!R46+'june 18'!Q46</f>
        <v>0</v>
      </c>
      <c r="S46" s="10">
        <v>0</v>
      </c>
      <c r="T46" s="8">
        <f>'may 18'!T46+'june 18'!S46</f>
        <v>0</v>
      </c>
      <c r="U46" s="8">
        <f>'may 18'!U46+'june 18'!Q46-'june 18'!S46</f>
        <v>0</v>
      </c>
      <c r="V46" s="8">
        <f t="shared" si="0"/>
        <v>5895.3150000000005</v>
      </c>
    </row>
    <row r="47" spans="1:23" s="16" customFormat="1" ht="27" customHeight="1" x14ac:dyDescent="0.25">
      <c r="A47" s="12"/>
      <c r="B47" s="13" t="s">
        <v>51</v>
      </c>
      <c r="C47" s="14">
        <v>6789.42</v>
      </c>
      <c r="D47" s="15">
        <f>SUM(D43:D46)</f>
        <v>117.33000000000001</v>
      </c>
      <c r="E47" s="15">
        <f t="shared" ref="E47:V47" si="11">SUM(E43:E46)</f>
        <v>394.23</v>
      </c>
      <c r="F47" s="15">
        <f t="shared" si="11"/>
        <v>0</v>
      </c>
      <c r="G47" s="15">
        <f t="shared" si="11"/>
        <v>0</v>
      </c>
      <c r="H47" s="15">
        <f t="shared" si="11"/>
        <v>26560.750000000004</v>
      </c>
      <c r="I47" s="15">
        <f t="shared" si="11"/>
        <v>9.0350000000000001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11"/>
        <v>9.0550000000000015</v>
      </c>
      <c r="O47" s="15">
        <f t="shared" si="11"/>
        <v>117.33000000000001</v>
      </c>
      <c r="P47" s="15">
        <f t="shared" si="11"/>
        <v>28.89</v>
      </c>
      <c r="Q47" s="15">
        <f t="shared" si="11"/>
        <v>0</v>
      </c>
      <c r="R47" s="15">
        <f t="shared" si="11"/>
        <v>0</v>
      </c>
      <c r="S47" s="15">
        <f t="shared" si="11"/>
        <v>0</v>
      </c>
      <c r="T47" s="15">
        <f t="shared" si="11"/>
        <v>0</v>
      </c>
      <c r="U47" s="15">
        <f t="shared" si="11"/>
        <v>14.459999999999999</v>
      </c>
      <c r="V47" s="15">
        <f t="shared" si="11"/>
        <v>26584.265000000007</v>
      </c>
      <c r="W47" s="17"/>
    </row>
    <row r="48" spans="1:23" s="16" customFormat="1" ht="24.75" customHeight="1" x14ac:dyDescent="0.25">
      <c r="A48" s="12"/>
      <c r="B48" s="13" t="s">
        <v>52</v>
      </c>
      <c r="C48" s="14">
        <v>13994.287333333334</v>
      </c>
      <c r="D48" s="15">
        <f>D42+D47</f>
        <v>338.91999999999996</v>
      </c>
      <c r="E48" s="15">
        <f t="shared" ref="E48:V48" si="12">E42+E47</f>
        <v>1091.01</v>
      </c>
      <c r="F48" s="15">
        <f t="shared" si="12"/>
        <v>0</v>
      </c>
      <c r="G48" s="15">
        <f t="shared" si="12"/>
        <v>0</v>
      </c>
      <c r="H48" s="15">
        <f t="shared" si="12"/>
        <v>54135.676999999996</v>
      </c>
      <c r="I48" s="15">
        <f t="shared" si="12"/>
        <v>9.0350000000000001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9.0550000000000015</v>
      </c>
      <c r="O48" s="15">
        <f t="shared" si="12"/>
        <v>325.28999999999996</v>
      </c>
      <c r="P48" s="15">
        <f t="shared" si="12"/>
        <v>28.89</v>
      </c>
      <c r="Q48" s="15">
        <f t="shared" si="12"/>
        <v>0</v>
      </c>
      <c r="R48" s="15">
        <f t="shared" si="12"/>
        <v>0</v>
      </c>
      <c r="S48" s="15">
        <f t="shared" si="12"/>
        <v>0</v>
      </c>
      <c r="T48" s="15">
        <f t="shared" si="12"/>
        <v>0</v>
      </c>
      <c r="U48" s="15">
        <f t="shared" si="12"/>
        <v>14.459999999999999</v>
      </c>
      <c r="V48" s="15">
        <f t="shared" si="12"/>
        <v>54159.191999999995</v>
      </c>
      <c r="W48" s="17"/>
    </row>
    <row r="49" spans="1:23" s="16" customFormat="1" ht="24" customHeight="1" x14ac:dyDescent="0.25">
      <c r="A49" s="12"/>
      <c r="B49" s="13" t="s">
        <v>53</v>
      </c>
      <c r="C49" s="14">
        <v>43833.390666666666</v>
      </c>
      <c r="D49" s="15">
        <f>D48+D37+D23</f>
        <v>549.69099999999992</v>
      </c>
      <c r="E49" s="15">
        <f t="shared" ref="E49:V49" si="13">E48+E37+E23</f>
        <v>1714.4179999999999</v>
      </c>
      <c r="F49" s="15">
        <f t="shared" si="13"/>
        <v>0</v>
      </c>
      <c r="G49" s="15">
        <f t="shared" si="13"/>
        <v>0</v>
      </c>
      <c r="H49" s="15">
        <f t="shared" si="13"/>
        <v>96506.896299999993</v>
      </c>
      <c r="I49" s="15">
        <f t="shared" si="13"/>
        <v>3747.752</v>
      </c>
      <c r="J49" s="15">
        <f t="shared" si="13"/>
        <v>15.841000000000001</v>
      </c>
      <c r="K49" s="15">
        <f t="shared" si="13"/>
        <v>46.162999999999997</v>
      </c>
      <c r="L49" s="15">
        <f t="shared" si="13"/>
        <v>0</v>
      </c>
      <c r="M49" s="15">
        <f t="shared" si="13"/>
        <v>0</v>
      </c>
      <c r="N49" s="15">
        <f t="shared" si="13"/>
        <v>5374.4269999999997</v>
      </c>
      <c r="O49" s="15">
        <f t="shared" si="13"/>
        <v>483.08199999999999</v>
      </c>
      <c r="P49" s="15">
        <f t="shared" si="13"/>
        <v>170.09799999999996</v>
      </c>
      <c r="Q49" s="15">
        <f t="shared" si="13"/>
        <v>0.48000000000000004</v>
      </c>
      <c r="R49" s="15">
        <f t="shared" si="13"/>
        <v>7.5</v>
      </c>
      <c r="S49" s="15">
        <f t="shared" si="13"/>
        <v>0</v>
      </c>
      <c r="T49" s="15">
        <f t="shared" si="13"/>
        <v>0</v>
      </c>
      <c r="U49" s="15">
        <f t="shared" si="13"/>
        <v>743.79</v>
      </c>
      <c r="V49" s="15">
        <f t="shared" si="13"/>
        <v>102625.1133</v>
      </c>
      <c r="W49" s="17"/>
    </row>
    <row r="50" spans="1:23" s="27" customFormat="1" ht="24" hidden="1" customHeight="1" x14ac:dyDescent="0.25">
      <c r="C50" s="28"/>
      <c r="D50" s="81"/>
      <c r="E50" s="8" t="e">
        <f>'[1]feb 18'!E48+#REF!</f>
        <v>#REF!</v>
      </c>
      <c r="F50" s="81"/>
      <c r="G50" s="8">
        <f>'may 18'!G50+'june 18'!F50</f>
        <v>0</v>
      </c>
      <c r="H50" s="8">
        <f>'may 18'!H50+'june 18'!D50-'june 18'!F50</f>
        <v>0</v>
      </c>
      <c r="I50" s="81"/>
      <c r="J50" s="81"/>
      <c r="K50" s="8" t="e">
        <f>'may 18'!K50+'june 18'!J50</f>
        <v>#REF!</v>
      </c>
      <c r="L50" s="81"/>
      <c r="M50" s="8">
        <f>'may 18'!M50+'june 18'!L50</f>
        <v>0</v>
      </c>
      <c r="N50" s="8">
        <f>'may 18'!N50+'june 18'!J50-'june 18'!L50</f>
        <v>4962.2130000000006</v>
      </c>
      <c r="O50" s="81"/>
      <c r="P50" s="81"/>
      <c r="Q50" s="81"/>
      <c r="R50" s="29">
        <f>'[1]nov 17'!R48+'[1]dec 17'!Q48</f>
        <v>0</v>
      </c>
      <c r="S50" s="81"/>
      <c r="T50" s="8">
        <f>'may 18'!T50+'june 18'!S50</f>
        <v>0</v>
      </c>
      <c r="U50" s="8" t="e">
        <f>'may 18'!U50+'june 18'!Q50-'june 18'!S50</f>
        <v>#REF!</v>
      </c>
      <c r="V50" s="75" t="e">
        <f t="shared" ref="V50:V51" si="14">H50+N50+U50</f>
        <v>#REF!</v>
      </c>
    </row>
    <row r="51" spans="1:23" s="31" customFormat="1" ht="24" hidden="1" customHeight="1" x14ac:dyDescent="0.25">
      <c r="C51" s="32"/>
      <c r="D51" s="33"/>
      <c r="E51" s="8" t="e">
        <f>'[1]feb 18'!E49+#REF!</f>
        <v>#REF!</v>
      </c>
      <c r="F51" s="33"/>
      <c r="G51" s="8">
        <f>'may 18'!G51+'june 18'!F51</f>
        <v>0</v>
      </c>
      <c r="H51" s="8">
        <f>'may 18'!H51+'june 18'!D51-'june 18'!F51</f>
        <v>0</v>
      </c>
      <c r="I51" s="33"/>
      <c r="J51" s="33"/>
      <c r="K51" s="8" t="e">
        <f>'may 18'!K51+'june 18'!J51</f>
        <v>#REF!</v>
      </c>
      <c r="L51" s="33"/>
      <c r="M51" s="8">
        <f>'may 18'!M51+'june 18'!L51</f>
        <v>0</v>
      </c>
      <c r="N51" s="8">
        <f>'may 18'!N51+'june 18'!J51-'june 18'!L51</f>
        <v>0</v>
      </c>
      <c r="O51" s="33"/>
      <c r="P51" s="33"/>
      <c r="Q51" s="33"/>
      <c r="R51" s="8">
        <f>'[1]nov 17'!R49+'[1]dec 17'!Q49</f>
        <v>0</v>
      </c>
      <c r="S51" s="33"/>
      <c r="T51" s="8">
        <f>'may 18'!T51+'june 18'!S51</f>
        <v>0.09</v>
      </c>
      <c r="U51" s="8" t="e">
        <f>'may 18'!U51+'june 18'!Q51-'june 18'!S51</f>
        <v>#REF!</v>
      </c>
      <c r="V51" s="75" t="e">
        <f t="shared" si="14"/>
        <v>#REF!</v>
      </c>
    </row>
    <row r="52" spans="1:23" s="31" customFormat="1" ht="24" customHeight="1" x14ac:dyDescent="0.25">
      <c r="C52" s="32"/>
      <c r="D52" s="33"/>
      <c r="E52" s="63">
        <f>'APRIL 18'!E48+'may 18'!D49</f>
        <v>1157.347</v>
      </c>
      <c r="F52" s="33"/>
      <c r="G52" s="63"/>
      <c r="H52" s="63">
        <f>'Mar 18'!H47+'APRIL 18'!E48</f>
        <v>95318.428299999985</v>
      </c>
      <c r="I52" s="33"/>
      <c r="J52" s="33"/>
      <c r="K52" s="63">
        <f>'APRIL 18'!K48+'may 18'!J49</f>
        <v>30.321999999999999</v>
      </c>
      <c r="L52" s="33"/>
      <c r="M52" s="63"/>
      <c r="N52" s="63"/>
      <c r="O52" s="33"/>
      <c r="P52" s="33"/>
      <c r="Q52" s="33"/>
      <c r="R52" s="63">
        <f>'APRIL 18'!R48+'may 18'!Q49</f>
        <v>7.02</v>
      </c>
      <c r="S52" s="33"/>
      <c r="T52" s="63"/>
      <c r="U52" s="63"/>
      <c r="V52" s="63"/>
    </row>
    <row r="53" spans="1:23" s="27" customFormat="1" ht="15.75" customHeight="1" x14ac:dyDescent="0.25">
      <c r="B53" s="28"/>
      <c r="C53" s="196" t="s">
        <v>54</v>
      </c>
      <c r="D53" s="196"/>
      <c r="E53" s="196"/>
      <c r="F53" s="196"/>
      <c r="G53" s="196"/>
      <c r="H53" s="36"/>
      <c r="I53" s="28"/>
      <c r="J53" s="81">
        <f>D49+J49+Q49-F49-L49-S49</f>
        <v>566.01199999999994</v>
      </c>
      <c r="K53" s="28"/>
      <c r="L53" s="32">
        <f>'Mar 18'!V47+'APRIL 18'!E48+'APRIL 18'!K48+'APRIL 18'!R48</f>
        <v>101416.23229999999</v>
      </c>
      <c r="M53" s="28"/>
      <c r="N53" s="28"/>
      <c r="S53" s="28"/>
      <c r="V53" s="28"/>
    </row>
    <row r="54" spans="1:23" s="27" customFormat="1" ht="22.5" customHeight="1" x14ac:dyDescent="0.25">
      <c r="B54" s="28"/>
      <c r="C54" s="81"/>
      <c r="D54" s="196" t="s">
        <v>55</v>
      </c>
      <c r="E54" s="196"/>
      <c r="F54" s="196"/>
      <c r="G54" s="196"/>
      <c r="H54" s="37"/>
      <c r="I54" s="28"/>
      <c r="J54" s="81">
        <f>E49+K49+R49-G49-M49-T49</f>
        <v>1768.0809999999999</v>
      </c>
      <c r="K54" s="38"/>
      <c r="L54" s="32">
        <f>E49+K49+R49</f>
        <v>1768.0809999999999</v>
      </c>
      <c r="M54" s="38"/>
      <c r="N54" s="28"/>
      <c r="S54" s="28"/>
      <c r="U54" s="28"/>
    </row>
    <row r="55" spans="1:23" ht="20.25" customHeight="1" x14ac:dyDescent="0.3">
      <c r="C55" s="39"/>
      <c r="D55" s="196" t="s">
        <v>56</v>
      </c>
      <c r="E55" s="196"/>
      <c r="F55" s="196"/>
      <c r="G55" s="196"/>
      <c r="H55" s="37"/>
      <c r="I55" s="40"/>
      <c r="J55" s="81">
        <f>H49+N49+U49</f>
        <v>102625.11329999998</v>
      </c>
      <c r="K55" s="41"/>
      <c r="L55" s="46">
        <f>'APRIL 18'!J55+'may 18'!J53</f>
        <v>102062.40129999997</v>
      </c>
      <c r="M55" s="41"/>
      <c r="N55" s="41"/>
      <c r="Q55" s="27"/>
      <c r="R55" s="42"/>
      <c r="V55" s="42"/>
    </row>
    <row r="56" spans="1:23" ht="18" customHeight="1" x14ac:dyDescent="0.3">
      <c r="D56" s="4"/>
      <c r="E56" s="4"/>
      <c r="F56" s="4"/>
      <c r="G56" s="4"/>
      <c r="I56" s="45"/>
      <c r="J56" s="39"/>
      <c r="K56" s="41"/>
      <c r="L56" s="41"/>
      <c r="M56" s="46" t="e">
        <f>'[1]feb 18'!J54+#REF!</f>
        <v>#REF!</v>
      </c>
      <c r="N56" s="41"/>
      <c r="R56" s="3"/>
      <c r="S56" s="3"/>
      <c r="T56" s="4"/>
      <c r="U56" s="3"/>
      <c r="V56" s="3"/>
    </row>
    <row r="57" spans="1:23" ht="27" customHeight="1" x14ac:dyDescent="0.3">
      <c r="B57" s="201" t="s">
        <v>57</v>
      </c>
      <c r="C57" s="201"/>
      <c r="D57" s="201"/>
      <c r="E57" s="201"/>
      <c r="F57" s="201"/>
      <c r="G57" s="47"/>
      <c r="H57" s="47"/>
      <c r="I57" s="48"/>
      <c r="J57" s="199">
        <f>'[1]aug 17'!J53+'[1]sep 17'!J51</f>
        <v>97392.012300000002</v>
      </c>
      <c r="K57" s="197"/>
      <c r="L57" s="197"/>
      <c r="M57" s="49"/>
      <c r="N57" s="47"/>
      <c r="O57" s="47"/>
      <c r="P57" s="47"/>
      <c r="Q57" s="80"/>
      <c r="R57" s="201" t="s">
        <v>58</v>
      </c>
      <c r="S57" s="201"/>
      <c r="T57" s="201"/>
      <c r="U57" s="201"/>
      <c r="V57" s="201"/>
    </row>
    <row r="58" spans="1:23" ht="23.25" customHeight="1" x14ac:dyDescent="0.3">
      <c r="B58" s="201" t="s">
        <v>59</v>
      </c>
      <c r="C58" s="201"/>
      <c r="D58" s="201"/>
      <c r="E58" s="201"/>
      <c r="F58" s="201"/>
      <c r="G58" s="47"/>
      <c r="H58" s="49"/>
      <c r="I58" s="50"/>
      <c r="J58" s="51"/>
      <c r="K58" s="79"/>
      <c r="L58" s="51"/>
      <c r="M58" s="47"/>
      <c r="N58" s="47"/>
      <c r="O58" s="47"/>
      <c r="P58" s="47"/>
      <c r="Q58" s="80"/>
      <c r="R58" s="201" t="s">
        <v>59</v>
      </c>
      <c r="S58" s="201"/>
      <c r="T58" s="201"/>
      <c r="U58" s="201"/>
      <c r="V58" s="201"/>
    </row>
    <row r="59" spans="1:23" ht="19.5" x14ac:dyDescent="0.3">
      <c r="F59" s="4"/>
      <c r="J59" s="200" t="s">
        <v>60</v>
      </c>
      <c r="K59" s="200"/>
      <c r="L59" s="200"/>
      <c r="M59" s="41" t="s">
        <v>70</v>
      </c>
    </row>
    <row r="60" spans="1:23" ht="25.5" customHeight="1" x14ac:dyDescent="0.3">
      <c r="F60" s="4"/>
      <c r="G60" s="46">
        <f>'[1]oct 2017'!J53+'[1]nov 17'!J51</f>
        <v>98581.184299999994</v>
      </c>
      <c r="J60" s="51"/>
      <c r="K60" s="79"/>
      <c r="L60" s="51"/>
      <c r="N60" s="53">
        <f>'[1]sep 17'!J53+'[1]oct 2017'!J51</f>
        <v>97903.751300000004</v>
      </c>
    </row>
    <row r="61" spans="1:23" ht="24" customHeight="1" x14ac:dyDescent="0.3">
      <c r="J61" s="200" t="s">
        <v>61</v>
      </c>
      <c r="K61" s="200"/>
      <c r="L61" s="200"/>
    </row>
    <row r="62" spans="1:23" ht="19.5" x14ac:dyDescent="0.3">
      <c r="G62" s="41"/>
      <c r="J62" s="200" t="s">
        <v>62</v>
      </c>
      <c r="K62" s="200"/>
      <c r="L62" s="200"/>
    </row>
    <row r="66" spans="8:22" x14ac:dyDescent="0.3">
      <c r="H66" s="54"/>
      <c r="I66" s="55"/>
      <c r="J66" s="54"/>
    </row>
    <row r="67" spans="8:22" x14ac:dyDescent="0.3">
      <c r="H67" s="54"/>
      <c r="I67" s="55"/>
      <c r="J67" s="54"/>
    </row>
    <row r="68" spans="8:22" x14ac:dyDescent="0.3">
      <c r="H68" s="46">
        <f>'[1]nov 17'!J53+'[1]dec 17'!J51</f>
        <v>98988.2883</v>
      </c>
      <c r="I68" s="55"/>
      <c r="J68" s="54"/>
    </row>
    <row r="69" spans="8:22" x14ac:dyDescent="0.3">
      <c r="H69" s="54"/>
      <c r="I69" s="55"/>
      <c r="J69" s="54"/>
    </row>
    <row r="70" spans="8:22" x14ac:dyDescent="0.3">
      <c r="H70" s="54"/>
      <c r="I70" s="55"/>
      <c r="J70" s="54"/>
    </row>
    <row r="71" spans="8:22" x14ac:dyDescent="0.3">
      <c r="I71" s="52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52">
        <f>78.17+53.54</f>
        <v>131.71</v>
      </c>
      <c r="Q72" s="3"/>
      <c r="R72" s="3"/>
      <c r="S72" s="3"/>
      <c r="T72" s="4"/>
      <c r="U72" s="3"/>
      <c r="V72" s="3"/>
    </row>
  </sheetData>
  <mergeCells count="30">
    <mergeCell ref="J61:L61"/>
    <mergeCell ref="J62:L62"/>
    <mergeCell ref="B57:F57"/>
    <mergeCell ref="J57:L57"/>
    <mergeCell ref="R57:V57"/>
    <mergeCell ref="B58:F58"/>
    <mergeCell ref="R58:V58"/>
    <mergeCell ref="J59:L59"/>
    <mergeCell ref="D55:G55"/>
    <mergeCell ref="I5:I6"/>
    <mergeCell ref="J5:K5"/>
    <mergeCell ref="L5:M5"/>
    <mergeCell ref="N5:N6"/>
    <mergeCell ref="C53:G53"/>
    <mergeCell ref="D54:G54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" right="0.7" top="0.75" bottom="0.75" header="0.3" footer="0.3"/>
  <pageSetup paperSize="8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E1" zoomScale="73" zoomScaleNormal="73" workbookViewId="0">
      <pane ySplit="6" topLeftCell="A49" activePane="bottomLeft" state="frozen"/>
      <selection pane="bottomLeft" activeCell="H8" sqref="H8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69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86"/>
      <c r="P4" s="193" t="s">
        <v>5</v>
      </c>
      <c r="Q4" s="194"/>
      <c r="R4" s="194"/>
      <c r="S4" s="194"/>
      <c r="T4" s="194"/>
      <c r="U4" s="194"/>
      <c r="V4" s="87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85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86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85" t="s">
        <v>11</v>
      </c>
      <c r="E6" s="85" t="s">
        <v>12</v>
      </c>
      <c r="F6" s="85" t="s">
        <v>11</v>
      </c>
      <c r="G6" s="85" t="s">
        <v>12</v>
      </c>
      <c r="H6" s="85"/>
      <c r="I6" s="195"/>
      <c r="J6" s="85" t="s">
        <v>11</v>
      </c>
      <c r="K6" s="85" t="s">
        <v>12</v>
      </c>
      <c r="L6" s="85" t="s">
        <v>11</v>
      </c>
      <c r="M6" s="85" t="s">
        <v>12</v>
      </c>
      <c r="N6" s="191"/>
      <c r="O6" s="86"/>
      <c r="P6" s="195"/>
      <c r="Q6" s="85" t="s">
        <v>11</v>
      </c>
      <c r="R6" s="85" t="s">
        <v>12</v>
      </c>
      <c r="S6" s="85" t="s">
        <v>11</v>
      </c>
      <c r="T6" s="85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'june 18'!E7+'july 18'!D7</f>
        <v>0.59</v>
      </c>
      <c r="F7" s="8">
        <v>0</v>
      </c>
      <c r="G7" s="8">
        <f>'june 18'!G7+'july 18'!F7</f>
        <v>0</v>
      </c>
      <c r="H7" s="8">
        <f>'june 18'!H7+'july 18'!D7-'july 18'!F7</f>
        <v>458.74999999999989</v>
      </c>
      <c r="I7" s="8">
        <v>374.98699999999997</v>
      </c>
      <c r="J7" s="8">
        <v>2.71</v>
      </c>
      <c r="K7" s="8">
        <f>'june 18'!K7+'july 18'!J7</f>
        <v>10.280000000000001</v>
      </c>
      <c r="L7" s="8">
        <v>0</v>
      </c>
      <c r="M7" s="8">
        <f>'june 18'!M7+'july 18'!L7</f>
        <v>0</v>
      </c>
      <c r="N7" s="8">
        <f>'june 18'!N7+'july 18'!J7-'july 18'!L7</f>
        <v>519.26499999999999</v>
      </c>
      <c r="O7" s="9">
        <f>D7+J7</f>
        <v>2.71</v>
      </c>
      <c r="P7" s="10">
        <v>1.2</v>
      </c>
      <c r="Q7" s="10">
        <v>0.22</v>
      </c>
      <c r="R7" s="8">
        <f>'june 18'!R7+'july 18'!Q7</f>
        <v>0.83</v>
      </c>
      <c r="S7" s="10">
        <v>0</v>
      </c>
      <c r="T7" s="8">
        <f>'june 18'!T7+'july 18'!S7</f>
        <v>0</v>
      </c>
      <c r="U7" s="8">
        <f>'june 18'!U7+'july 18'!Q7-'july 18'!S7</f>
        <v>69.440000000000026</v>
      </c>
      <c r="V7" s="8">
        <f>H7+N7+U7</f>
        <v>1047.4549999999999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v>0</v>
      </c>
      <c r="F8" s="8">
        <v>0</v>
      </c>
      <c r="G8" s="8">
        <v>0</v>
      </c>
      <c r="H8" s="8">
        <f>D8-F8</f>
        <v>0</v>
      </c>
      <c r="I8" s="8"/>
      <c r="J8" s="8">
        <v>0.32</v>
      </c>
      <c r="K8" s="8">
        <v>0</v>
      </c>
      <c r="L8" s="8">
        <v>0</v>
      </c>
      <c r="M8" s="8">
        <v>0</v>
      </c>
      <c r="N8" s="8">
        <f>J8-L8</f>
        <v>0.32</v>
      </c>
      <c r="O8" s="9"/>
      <c r="P8" s="10"/>
      <c r="Q8" s="10">
        <v>0</v>
      </c>
      <c r="R8" s="8">
        <v>0</v>
      </c>
      <c r="S8" s="10">
        <v>0</v>
      </c>
      <c r="T8" s="8">
        <v>0</v>
      </c>
      <c r="U8" s="8">
        <f>R8-T8</f>
        <v>0</v>
      </c>
      <c r="V8" s="8">
        <f t="shared" ref="V8:V52" si="0">H8+N8+U8</f>
        <v>0.32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'june 18'!E8+'july 18'!D9</f>
        <v>0.05</v>
      </c>
      <c r="F9" s="8">
        <v>0</v>
      </c>
      <c r="G9" s="8">
        <f>'june 18'!G8+'july 18'!F9</f>
        <v>0</v>
      </c>
      <c r="H9" s="8">
        <f>'june 18'!H8+'july 18'!D9-'july 18'!F9</f>
        <v>309.7600000000001</v>
      </c>
      <c r="I9" s="8">
        <v>377.63600000000002</v>
      </c>
      <c r="J9" s="8">
        <v>0.32</v>
      </c>
      <c r="K9" s="8">
        <f>'june 18'!K8+'july 18'!J9</f>
        <v>7.36</v>
      </c>
      <c r="L9" s="8">
        <v>0</v>
      </c>
      <c r="M9" s="8">
        <f>'june 18'!M8+'july 18'!L9</f>
        <v>0</v>
      </c>
      <c r="N9" s="8">
        <f>'june 18'!N8+'july 18'!J9-'july 18'!L9</f>
        <v>405.56000000000017</v>
      </c>
      <c r="O9" s="9">
        <f>D9+J9</f>
        <v>0.32</v>
      </c>
      <c r="P9" s="10">
        <v>10.44</v>
      </c>
      <c r="Q9" s="10">
        <v>0</v>
      </c>
      <c r="R9" s="8">
        <f>'june 18'!R8+'july 18'!Q9</f>
        <v>0.6</v>
      </c>
      <c r="S9" s="10">
        <v>0</v>
      </c>
      <c r="T9" s="8">
        <f>'june 18'!T8+'july 18'!S9</f>
        <v>0</v>
      </c>
      <c r="U9" s="8">
        <f>'june 18'!U8+'july 18'!Q9-'july 18'!S9</f>
        <v>43.480000000000004</v>
      </c>
      <c r="V9" s="8">
        <f t="shared" si="0"/>
        <v>758.8000000000003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'june 18'!E9+'july 18'!D10</f>
        <v>0.34</v>
      </c>
      <c r="F10" s="8">
        <v>0</v>
      </c>
      <c r="G10" s="8">
        <f>'june 18'!G9+'july 18'!F10</f>
        <v>0</v>
      </c>
      <c r="H10" s="8">
        <f>'june 18'!H9+'july 18'!D10-'july 18'!F10</f>
        <v>7.36</v>
      </c>
      <c r="I10" s="8">
        <v>281.17800000000005</v>
      </c>
      <c r="J10" s="8">
        <v>1.42</v>
      </c>
      <c r="K10" s="8">
        <f>'june 18'!K9+'july 18'!J10</f>
        <v>3.3899999999999997</v>
      </c>
      <c r="L10" s="8">
        <v>0</v>
      </c>
      <c r="M10" s="8">
        <f>'june 18'!M9+'july 18'!L10</f>
        <v>0</v>
      </c>
      <c r="N10" s="8">
        <f>'june 18'!N9+'july 18'!J10-'july 18'!L10</f>
        <v>327.61999999999989</v>
      </c>
      <c r="O10" s="9">
        <f>D10+J10</f>
        <v>1.42</v>
      </c>
      <c r="P10" s="10">
        <v>0</v>
      </c>
      <c r="Q10" s="10">
        <v>0.19</v>
      </c>
      <c r="R10" s="8">
        <f>'june 18'!R9+'july 18'!Q10</f>
        <v>0.19</v>
      </c>
      <c r="S10" s="10">
        <v>0</v>
      </c>
      <c r="T10" s="8">
        <f>'june 18'!T9+'july 18'!S10</f>
        <v>0</v>
      </c>
      <c r="U10" s="8">
        <f>'june 18'!U9+'july 18'!Q10-'july 18'!S10</f>
        <v>0.6</v>
      </c>
      <c r="V10" s="8">
        <f t="shared" si="0"/>
        <v>335.57999999999993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'june 18'!E10+'july 18'!D11</f>
        <v>0.98</v>
      </c>
      <c r="F11" s="15">
        <f t="shared" ref="F11:T11" si="1">SUM(F7:F10)</f>
        <v>0</v>
      </c>
      <c r="G11" s="15">
        <f t="shared" si="1"/>
        <v>0</v>
      </c>
      <c r="H11" s="15">
        <f>'june 18'!H10+'july 18'!D11-'july 18'!F11</f>
        <v>775.87</v>
      </c>
      <c r="I11" s="15">
        <f t="shared" si="1"/>
        <v>1033.8010000000002</v>
      </c>
      <c r="J11" s="15">
        <f t="shared" si="1"/>
        <v>4.7699999999999996</v>
      </c>
      <c r="K11" s="15">
        <f>'june 18'!K10+'july 18'!J11</f>
        <v>21.349999999999998</v>
      </c>
      <c r="L11" s="15">
        <f t="shared" si="1"/>
        <v>0</v>
      </c>
      <c r="M11" s="15">
        <f t="shared" si="1"/>
        <v>0</v>
      </c>
      <c r="N11" s="15">
        <f>'june 18'!N10+'july 18'!J11-'july 18'!L11</f>
        <v>1252.7649999999999</v>
      </c>
      <c r="O11" s="15">
        <f t="shared" si="1"/>
        <v>4.4499999999999993</v>
      </c>
      <c r="P11" s="15">
        <f t="shared" si="1"/>
        <v>11.639999999999999</v>
      </c>
      <c r="Q11" s="15">
        <f t="shared" si="1"/>
        <v>0.41000000000000003</v>
      </c>
      <c r="R11" s="15">
        <f>'june 18'!R10+'july 18'!Q11</f>
        <v>1.62</v>
      </c>
      <c r="S11" s="15">
        <f t="shared" si="1"/>
        <v>0</v>
      </c>
      <c r="T11" s="15">
        <f t="shared" si="1"/>
        <v>0</v>
      </c>
      <c r="U11" s="15">
        <f>'june 18'!U10+'july 18'!Q11-'july 18'!S11</f>
        <v>113.52000000000002</v>
      </c>
      <c r="V11" s="15">
        <f t="shared" si="0"/>
        <v>2142.1549999999997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0.03</v>
      </c>
      <c r="E12" s="8">
        <f>'june 18'!E11+'july 18'!D12</f>
        <v>1.83</v>
      </c>
      <c r="F12" s="8">
        <v>0</v>
      </c>
      <c r="G12" s="8">
        <f>'june 18'!G11+'july 18'!F12</f>
        <v>0</v>
      </c>
      <c r="H12" s="8">
        <f>'june 18'!H11+'july 18'!D12-'july 18'!F12</f>
        <v>566.79999999999984</v>
      </c>
      <c r="I12" s="8">
        <v>542.76800000000014</v>
      </c>
      <c r="J12" s="8">
        <v>1.7</v>
      </c>
      <c r="K12" s="8">
        <f>'june 18'!K11+'july 18'!J12</f>
        <v>5.51</v>
      </c>
      <c r="L12" s="8">
        <v>0</v>
      </c>
      <c r="M12" s="8">
        <f>'june 18'!M11+'july 18'!L12</f>
        <v>0</v>
      </c>
      <c r="N12" s="8">
        <f>'june 18'!N11+'july 18'!J12-'july 18'!L12</f>
        <v>668.05999999999983</v>
      </c>
      <c r="O12" s="9">
        <f>D12+J12</f>
        <v>1.73</v>
      </c>
      <c r="P12" s="10">
        <v>4.57</v>
      </c>
      <c r="Q12" s="10">
        <v>0.15</v>
      </c>
      <c r="R12" s="8">
        <f>'june 18'!R11+'july 18'!Q12</f>
        <v>1.0799999999999998</v>
      </c>
      <c r="S12" s="10">
        <v>0</v>
      </c>
      <c r="T12" s="8">
        <f>'june 18'!T11+'july 18'!S12</f>
        <v>0</v>
      </c>
      <c r="U12" s="8">
        <f>'june 18'!U11+'july 18'!Q12-'july 18'!S12</f>
        <v>38.560000000000009</v>
      </c>
      <c r="V12" s="8">
        <f t="shared" si="0"/>
        <v>1273.4199999999996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'june 18'!E12+'july 18'!D13</f>
        <v>2.5299999999999998</v>
      </c>
      <c r="F13" s="8">
        <v>0</v>
      </c>
      <c r="G13" s="8">
        <f>'june 18'!G12+'july 18'!F13</f>
        <v>0</v>
      </c>
      <c r="H13" s="8">
        <f>'june 18'!H12+'july 18'!D13-'july 18'!F13</f>
        <v>314.46000000000009</v>
      </c>
      <c r="I13" s="8">
        <v>370.01399999999995</v>
      </c>
      <c r="J13" s="8">
        <v>0.53</v>
      </c>
      <c r="K13" s="8">
        <f>'june 18'!K12+'july 18'!J13</f>
        <v>5.22</v>
      </c>
      <c r="L13" s="8">
        <v>0</v>
      </c>
      <c r="M13" s="8">
        <f>'june 18'!M12+'july 18'!L13</f>
        <v>0</v>
      </c>
      <c r="N13" s="8">
        <f>'june 18'!N12+'july 18'!J13-'july 18'!L13</f>
        <v>473.62</v>
      </c>
      <c r="O13" s="9">
        <f>D13+J13</f>
        <v>0.53</v>
      </c>
      <c r="P13" s="10">
        <v>4.4930000000000003</v>
      </c>
      <c r="Q13" s="10">
        <v>0</v>
      </c>
      <c r="R13" s="8">
        <f>'june 18'!R12+'july 18'!Q13</f>
        <v>0.3</v>
      </c>
      <c r="S13" s="10">
        <v>0</v>
      </c>
      <c r="T13" s="8">
        <f>'june 18'!T12+'july 18'!S13</f>
        <v>0</v>
      </c>
      <c r="U13" s="8">
        <f>'june 18'!U12+'july 18'!Q13-'july 18'!S13</f>
        <v>20.889999999999997</v>
      </c>
      <c r="V13" s="8">
        <f t="shared" si="0"/>
        <v>808.97000000000014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0.39</v>
      </c>
      <c r="E14" s="8">
        <f>'june 18'!E13+'july 18'!D14</f>
        <v>4.25</v>
      </c>
      <c r="F14" s="8">
        <v>0</v>
      </c>
      <c r="G14" s="8">
        <f>'june 18'!G13+'july 18'!F14</f>
        <v>0</v>
      </c>
      <c r="H14" s="8">
        <f>'june 18'!H13+'july 18'!D14-'july 18'!F14</f>
        <v>1507.2599999999995</v>
      </c>
      <c r="I14" s="8">
        <v>284.35599999999999</v>
      </c>
      <c r="J14" s="8">
        <v>1.6</v>
      </c>
      <c r="K14" s="8">
        <f>'june 18'!K13+'july 18'!J14</f>
        <v>8.2299999999999986</v>
      </c>
      <c r="L14" s="8">
        <v>0</v>
      </c>
      <c r="M14" s="8">
        <f>'june 18'!M13+'july 18'!L14</f>
        <v>0</v>
      </c>
      <c r="N14" s="8">
        <f>'june 18'!N13+'july 18'!J14-'july 18'!L14</f>
        <v>470.48000000000008</v>
      </c>
      <c r="O14" s="9">
        <f>D14+J14</f>
        <v>1.9900000000000002</v>
      </c>
      <c r="P14" s="10">
        <v>6.7349999999999994</v>
      </c>
      <c r="Q14" s="10">
        <v>0.12</v>
      </c>
      <c r="R14" s="8">
        <f>'june 18'!R13+'july 18'!Q14</f>
        <v>0.59</v>
      </c>
      <c r="S14" s="10">
        <v>0</v>
      </c>
      <c r="T14" s="8">
        <f>'june 18'!T13+'july 18'!S14</f>
        <v>0</v>
      </c>
      <c r="U14" s="8">
        <f>'june 18'!U13+'july 18'!Q14-'july 18'!S14</f>
        <v>56.659999999999989</v>
      </c>
      <c r="V14" s="8">
        <f t="shared" si="0"/>
        <v>2034.3999999999996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0.42000000000000004</v>
      </c>
      <c r="E15" s="15">
        <f>'june 18'!E14+'july 18'!D15</f>
        <v>8.61</v>
      </c>
      <c r="F15" s="15">
        <f t="shared" ref="F15:T15" si="2">F14+F13+F12</f>
        <v>0</v>
      </c>
      <c r="G15" s="15">
        <f t="shared" si="2"/>
        <v>0</v>
      </c>
      <c r="H15" s="15">
        <f>'june 18'!H14+'july 18'!D15-'july 18'!F15</f>
        <v>2388.5199999999995</v>
      </c>
      <c r="I15" s="15">
        <f t="shared" si="2"/>
        <v>1197.1379999999999</v>
      </c>
      <c r="J15" s="15">
        <f t="shared" si="2"/>
        <v>3.83</v>
      </c>
      <c r="K15" s="15">
        <f>'june 18'!K14+'july 18'!J15</f>
        <v>18.96</v>
      </c>
      <c r="L15" s="15">
        <f t="shared" si="2"/>
        <v>0</v>
      </c>
      <c r="M15" s="15">
        <f t="shared" si="2"/>
        <v>0</v>
      </c>
      <c r="N15" s="15">
        <f>'june 18'!N14+'july 18'!J15-'july 18'!L15</f>
        <v>1612.1599999999999</v>
      </c>
      <c r="O15" s="15">
        <f t="shared" si="2"/>
        <v>4.25</v>
      </c>
      <c r="P15" s="15">
        <f t="shared" si="2"/>
        <v>15.798</v>
      </c>
      <c r="Q15" s="15">
        <f t="shared" si="2"/>
        <v>0.27</v>
      </c>
      <c r="R15" s="15">
        <f>'june 18'!R14+'july 18'!Q15</f>
        <v>1.97</v>
      </c>
      <c r="S15" s="15">
        <f t="shared" si="2"/>
        <v>0</v>
      </c>
      <c r="T15" s="15">
        <f t="shared" si="2"/>
        <v>0</v>
      </c>
      <c r="U15" s="15">
        <f>'june 18'!U14+'july 18'!Q15-'july 18'!S15</f>
        <v>116.11</v>
      </c>
      <c r="V15" s="15">
        <f t="shared" si="0"/>
        <v>4116.7899999999991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0.56999999999999995</v>
      </c>
      <c r="E16" s="8">
        <f>'june 18'!E15+'july 18'!D16</f>
        <v>3.4019999999999997</v>
      </c>
      <c r="F16" s="8">
        <v>0</v>
      </c>
      <c r="G16" s="8">
        <f>'june 18'!G15+'july 18'!F16</f>
        <v>0</v>
      </c>
      <c r="H16" s="8">
        <f>'june 18'!H15+'july 18'!D16-'july 18'!F16</f>
        <v>965.12000000000035</v>
      </c>
      <c r="I16" s="8">
        <v>38.61</v>
      </c>
      <c r="J16" s="8">
        <v>0.1</v>
      </c>
      <c r="K16" s="8">
        <f>'june 18'!K15+'july 18'!J16</f>
        <v>2</v>
      </c>
      <c r="L16" s="8">
        <v>0</v>
      </c>
      <c r="M16" s="8">
        <f>'june 18'!M15+'july 18'!L16</f>
        <v>0</v>
      </c>
      <c r="N16" s="8">
        <f>'june 18'!N15+'july 18'!J16-'july 18'!L16</f>
        <v>75.984999999999971</v>
      </c>
      <c r="O16" s="9">
        <f>D16+J16</f>
        <v>0.66999999999999993</v>
      </c>
      <c r="P16" s="10">
        <v>93.77</v>
      </c>
      <c r="Q16" s="10">
        <v>0</v>
      </c>
      <c r="R16" s="8">
        <f>'june 18'!R15+'july 18'!Q16</f>
        <v>0.6</v>
      </c>
      <c r="S16" s="10">
        <v>0</v>
      </c>
      <c r="T16" s="8">
        <f>'june 18'!T15+'july 18'!S16</f>
        <v>0</v>
      </c>
      <c r="U16" s="8">
        <f>'june 18'!U15+'july 18'!Q16-'july 18'!S16</f>
        <v>245.42999999999998</v>
      </c>
      <c r="V16" s="8">
        <f t="shared" si="0"/>
        <v>1286.5350000000003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'june 18'!E16+'july 18'!D17</f>
        <v>0</v>
      </c>
      <c r="F17" s="21">
        <v>0</v>
      </c>
      <c r="G17" s="8">
        <f>'june 18'!G16+'july 18'!F17</f>
        <v>0</v>
      </c>
      <c r="H17" s="8">
        <f>'june 18'!H16+'july 18'!D17-'july 18'!F17</f>
        <v>182.22</v>
      </c>
      <c r="I17" s="21">
        <v>265.88</v>
      </c>
      <c r="J17" s="21">
        <v>0.15</v>
      </c>
      <c r="K17" s="8">
        <f>'june 18'!K16+'july 18'!J17</f>
        <v>2.5129999999999999</v>
      </c>
      <c r="L17" s="21">
        <v>0</v>
      </c>
      <c r="M17" s="8">
        <f>'june 18'!M16+'july 18'!L17</f>
        <v>0</v>
      </c>
      <c r="N17" s="8">
        <f>'june 18'!N16+'july 18'!J17-'july 18'!L17</f>
        <v>309.37599999999998</v>
      </c>
      <c r="O17" s="22">
        <f>D17+J17</f>
        <v>0.15</v>
      </c>
      <c r="P17" s="23">
        <v>6.11</v>
      </c>
      <c r="Q17" s="23">
        <v>0</v>
      </c>
      <c r="R17" s="8">
        <f>'june 18'!R16+'july 18'!Q17</f>
        <v>0</v>
      </c>
      <c r="S17" s="23">
        <v>0</v>
      </c>
      <c r="T17" s="8">
        <f>'june 18'!T16+'july 18'!S17</f>
        <v>0</v>
      </c>
      <c r="U17" s="8">
        <f>'june 18'!U16+'july 18'!Q17-'july 18'!S17</f>
        <v>45.21</v>
      </c>
      <c r="V17" s="8">
        <f t="shared" si="0"/>
        <v>536.80600000000004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>
        <f>'june 18'!E17+'july 18'!D18</f>
        <v>0.06</v>
      </c>
      <c r="F18" s="8">
        <v>0</v>
      </c>
      <c r="G18" s="8">
        <f>'june 18'!G17+'july 18'!F18</f>
        <v>0</v>
      </c>
      <c r="H18" s="8">
        <f>'june 18'!H17+'july 18'!D18-'july 18'!F18</f>
        <v>198.12000000000006</v>
      </c>
      <c r="I18" s="8">
        <v>305.74</v>
      </c>
      <c r="J18" s="8">
        <v>0.67</v>
      </c>
      <c r="K18" s="8">
        <f>'june 18'!K17+'july 18'!J18</f>
        <v>1.33</v>
      </c>
      <c r="L18" s="8">
        <v>0</v>
      </c>
      <c r="M18" s="8">
        <f>'june 18'!M17+'july 18'!L18</f>
        <v>0</v>
      </c>
      <c r="N18" s="8">
        <f>'june 18'!N17+'july 18'!J18-'july 18'!L18</f>
        <v>303.85699999999997</v>
      </c>
      <c r="O18" s="9">
        <f>D18+J18</f>
        <v>0.67</v>
      </c>
      <c r="P18" s="10">
        <v>1.92</v>
      </c>
      <c r="Q18" s="10">
        <v>0</v>
      </c>
      <c r="R18" s="8">
        <f>'june 18'!R17+'july 18'!Q18</f>
        <v>0.15</v>
      </c>
      <c r="S18" s="10">
        <v>0</v>
      </c>
      <c r="T18" s="8">
        <f>'june 18'!T17+'july 18'!S18</f>
        <v>0</v>
      </c>
      <c r="U18" s="8">
        <f>'june 18'!U17+'july 18'!Q18-'july 18'!S18</f>
        <v>7.8899999999999988</v>
      </c>
      <c r="V18" s="8">
        <f t="shared" si="0"/>
        <v>509.86700000000002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0.56999999999999995</v>
      </c>
      <c r="E19" s="15">
        <f>'june 18'!E18+'july 18'!D19</f>
        <v>3.4619999999999997</v>
      </c>
      <c r="F19" s="15">
        <f t="shared" ref="F19:T19" si="3">F16+F17+F18</f>
        <v>0</v>
      </c>
      <c r="G19" s="15">
        <f t="shared" si="3"/>
        <v>0</v>
      </c>
      <c r="H19" s="15">
        <f>'june 18'!H18+'july 18'!D19-'july 18'!F19</f>
        <v>1345.4600000000003</v>
      </c>
      <c r="I19" s="15">
        <f t="shared" si="3"/>
        <v>610.23</v>
      </c>
      <c r="J19" s="15">
        <f t="shared" si="3"/>
        <v>0.92</v>
      </c>
      <c r="K19" s="15">
        <f>'june 18'!K18+'july 18'!J19</f>
        <v>5.843</v>
      </c>
      <c r="L19" s="15">
        <f t="shared" si="3"/>
        <v>0</v>
      </c>
      <c r="M19" s="15">
        <f t="shared" si="3"/>
        <v>0</v>
      </c>
      <c r="N19" s="15">
        <f>'june 18'!N18+'july 18'!J19-'july 18'!L19</f>
        <v>689.21799999999996</v>
      </c>
      <c r="O19" s="15">
        <f t="shared" si="3"/>
        <v>1.49</v>
      </c>
      <c r="P19" s="15">
        <f t="shared" si="3"/>
        <v>101.8</v>
      </c>
      <c r="Q19" s="15">
        <f t="shared" si="3"/>
        <v>0</v>
      </c>
      <c r="R19" s="15">
        <f>'june 18'!R18+'july 18'!Q19</f>
        <v>0.75</v>
      </c>
      <c r="S19" s="15">
        <f t="shared" si="3"/>
        <v>0</v>
      </c>
      <c r="T19" s="15">
        <f t="shared" si="3"/>
        <v>0</v>
      </c>
      <c r="U19" s="15">
        <f>'june 18'!U18+'july 18'!Q19-'july 18'!S19</f>
        <v>298.52999999999997</v>
      </c>
      <c r="V19" s="15">
        <f t="shared" si="0"/>
        <v>2333.2080000000005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>
        <f>'june 18'!E19+'july 18'!D20</f>
        <v>0.39</v>
      </c>
      <c r="F20" s="8">
        <v>0</v>
      </c>
      <c r="G20" s="8">
        <f>'june 18'!G19+'july 18'!F20</f>
        <v>0</v>
      </c>
      <c r="H20" s="8">
        <f>'june 18'!H19+'july 18'!D20-'july 18'!F20</f>
        <v>744.5799999999997</v>
      </c>
      <c r="I20" s="8">
        <v>115.875</v>
      </c>
      <c r="J20" s="8">
        <v>4.4400000000000004</v>
      </c>
      <c r="K20" s="8">
        <f>'june 18'!K19+'july 18'!J20</f>
        <v>7.43</v>
      </c>
      <c r="L20" s="8">
        <v>0</v>
      </c>
      <c r="M20" s="8">
        <f>'june 18'!M19+'july 18'!L20</f>
        <v>0</v>
      </c>
      <c r="N20" s="8">
        <f>'june 18'!N19+'july 18'!J20-'july 18'!L20</f>
        <v>339.20999999999992</v>
      </c>
      <c r="O20" s="9">
        <f>D20+J20</f>
        <v>4.4400000000000004</v>
      </c>
      <c r="P20" s="10">
        <v>0.62</v>
      </c>
      <c r="Q20" s="10">
        <v>0.12</v>
      </c>
      <c r="R20" s="8">
        <f>'june 18'!R19+'july 18'!Q20</f>
        <v>0.72</v>
      </c>
      <c r="S20" s="10">
        <v>0</v>
      </c>
      <c r="T20" s="8">
        <f>'june 18'!T19+'july 18'!S20</f>
        <v>0</v>
      </c>
      <c r="U20" s="8">
        <f>'june 18'!U19+'july 18'!Q20-'july 18'!S20</f>
        <v>40.22</v>
      </c>
      <c r="V20" s="8">
        <f t="shared" si="0"/>
        <v>1124.0099999999995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>
        <f>'june 18'!E20+'july 18'!D21</f>
        <v>0.54</v>
      </c>
      <c r="F21" s="8">
        <v>0</v>
      </c>
      <c r="G21" s="8">
        <f>'june 18'!G20+'july 18'!F21</f>
        <v>0</v>
      </c>
      <c r="H21" s="8">
        <f>'june 18'!H20+'july 18'!D21-'july 18'!F21</f>
        <v>118.78999999999998</v>
      </c>
      <c r="I21" s="8">
        <v>308.03899999999999</v>
      </c>
      <c r="J21" s="8">
        <v>0.66</v>
      </c>
      <c r="K21" s="8">
        <f>'june 18'!K20+'july 18'!J21</f>
        <v>1.9</v>
      </c>
      <c r="L21" s="8">
        <v>0</v>
      </c>
      <c r="M21" s="8">
        <f>'june 18'!M20+'july 18'!L21</f>
        <v>0</v>
      </c>
      <c r="N21" s="8">
        <f>'june 18'!N20+'july 18'!J21-'july 18'!L21</f>
        <v>369.52300000000002</v>
      </c>
      <c r="O21" s="9">
        <f>D21+J21</f>
        <v>0.66</v>
      </c>
      <c r="P21" s="10">
        <v>5.48</v>
      </c>
      <c r="Q21" s="10">
        <v>0</v>
      </c>
      <c r="R21" s="8">
        <f>'june 18'!R20+'july 18'!Q21</f>
        <v>0</v>
      </c>
      <c r="S21" s="10">
        <v>0</v>
      </c>
      <c r="T21" s="8">
        <f>'june 18'!T20+'july 18'!S21</f>
        <v>0</v>
      </c>
      <c r="U21" s="8">
        <f>'june 18'!U20+'july 18'!Q21-'july 18'!S21</f>
        <v>39.280000000000008</v>
      </c>
      <c r="V21" s="8">
        <f t="shared" si="0"/>
        <v>527.59299999999996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0.05</v>
      </c>
      <c r="E22" s="8">
        <f>'june 18'!E21+'july 18'!D22</f>
        <v>0.53</v>
      </c>
      <c r="F22" s="8">
        <v>0</v>
      </c>
      <c r="G22" s="8">
        <f>'june 18'!G21+'july 18'!F22</f>
        <v>0</v>
      </c>
      <c r="H22" s="8">
        <f>'june 18'!H21+'july 18'!D22-'july 18'!F22</f>
        <v>450.43999999999994</v>
      </c>
      <c r="I22" s="8">
        <v>182.86399999999998</v>
      </c>
      <c r="J22" s="8">
        <v>0.35</v>
      </c>
      <c r="K22" s="8">
        <f>'june 18'!K21+'july 18'!J22</f>
        <v>1.7999999999999998</v>
      </c>
      <c r="L22" s="8">
        <v>0</v>
      </c>
      <c r="M22" s="8">
        <f>'june 18'!M21+'july 18'!L22</f>
        <v>0</v>
      </c>
      <c r="N22" s="8">
        <f>'june 18'!N21+'july 18'!J22-'july 18'!L22</f>
        <v>155.57000000000002</v>
      </c>
      <c r="O22" s="9">
        <f>D22+J22</f>
        <v>0.39999999999999997</v>
      </c>
      <c r="P22" s="10">
        <v>5.87</v>
      </c>
      <c r="Q22" s="10">
        <v>0</v>
      </c>
      <c r="R22" s="8">
        <f>'june 18'!R21+'july 18'!Q22</f>
        <v>0.17</v>
      </c>
      <c r="S22" s="10">
        <v>0</v>
      </c>
      <c r="T22" s="8">
        <f>'june 18'!T21+'july 18'!S22</f>
        <v>0</v>
      </c>
      <c r="U22" s="8">
        <f>'june 18'!U21+'july 18'!Q22-'july 18'!S22</f>
        <v>14.56</v>
      </c>
      <c r="V22" s="8">
        <f t="shared" si="0"/>
        <v>620.56999999999994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0.05</v>
      </c>
      <c r="E23" s="15">
        <f>'june 18'!E22+'july 18'!D23</f>
        <v>1.4600000000000002</v>
      </c>
      <c r="F23" s="15">
        <f t="shared" ref="F23:T23" si="4">SUM(F20:F22)</f>
        <v>0</v>
      </c>
      <c r="G23" s="15">
        <f t="shared" si="4"/>
        <v>0</v>
      </c>
      <c r="H23" s="15">
        <f>'june 18'!H22+'july 18'!D23-'july 18'!F23</f>
        <v>1313.8099999999995</v>
      </c>
      <c r="I23" s="15">
        <f t="shared" si="4"/>
        <v>606.77800000000002</v>
      </c>
      <c r="J23" s="15">
        <f t="shared" si="4"/>
        <v>5.45</v>
      </c>
      <c r="K23" s="15">
        <f>'june 18'!K22+'july 18'!J23</f>
        <v>11.129999999999999</v>
      </c>
      <c r="L23" s="15">
        <f t="shared" si="4"/>
        <v>0</v>
      </c>
      <c r="M23" s="15">
        <f t="shared" si="4"/>
        <v>0</v>
      </c>
      <c r="N23" s="15">
        <f>'june 18'!N22+'july 18'!J23-'july 18'!L23</f>
        <v>864.303</v>
      </c>
      <c r="O23" s="15">
        <f t="shared" si="4"/>
        <v>5.5000000000000009</v>
      </c>
      <c r="P23" s="15">
        <f t="shared" si="4"/>
        <v>11.97</v>
      </c>
      <c r="Q23" s="15">
        <f t="shared" si="4"/>
        <v>0.12</v>
      </c>
      <c r="R23" s="15">
        <f>'june 18'!R22+'july 18'!Q23</f>
        <v>0.89</v>
      </c>
      <c r="S23" s="15">
        <f t="shared" si="4"/>
        <v>0</v>
      </c>
      <c r="T23" s="15">
        <f t="shared" si="4"/>
        <v>0</v>
      </c>
      <c r="U23" s="15">
        <f>'june 18'!U22+'july 18'!Q23-'july 18'!S23</f>
        <v>94.060000000000016</v>
      </c>
      <c r="V23" s="15">
        <f t="shared" si="0"/>
        <v>2272.1729999999993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1.04</v>
      </c>
      <c r="E24" s="15">
        <f>'june 18'!E23+'july 18'!D24</f>
        <v>14.512</v>
      </c>
      <c r="F24" s="15">
        <f t="shared" ref="F24:T24" si="5">F23+F19+F15+F11</f>
        <v>0</v>
      </c>
      <c r="G24" s="15">
        <f t="shared" si="5"/>
        <v>0</v>
      </c>
      <c r="H24" s="15">
        <f>'june 18'!H23+'july 18'!D24-'july 18'!F24</f>
        <v>5823.6599999999989</v>
      </c>
      <c r="I24" s="15">
        <f t="shared" si="5"/>
        <v>3447.9470000000001</v>
      </c>
      <c r="J24" s="15">
        <f t="shared" si="5"/>
        <v>14.969999999999999</v>
      </c>
      <c r="K24" s="15">
        <f>'june 18'!K23+'july 18'!J24</f>
        <v>57.282999999999994</v>
      </c>
      <c r="L24" s="15">
        <f t="shared" si="5"/>
        <v>0</v>
      </c>
      <c r="M24" s="15">
        <f t="shared" si="5"/>
        <v>0</v>
      </c>
      <c r="N24" s="15">
        <f>'june 18'!N23+'july 18'!J24-'july 18'!L24</f>
        <v>4418.4459999999999</v>
      </c>
      <c r="O24" s="15">
        <f t="shared" si="5"/>
        <v>15.690000000000001</v>
      </c>
      <c r="P24" s="15">
        <f t="shared" si="5"/>
        <v>141.20799999999997</v>
      </c>
      <c r="Q24" s="15">
        <f t="shared" si="5"/>
        <v>0.8</v>
      </c>
      <c r="R24" s="15">
        <f>'june 18'!R23+'july 18'!Q24</f>
        <v>5.2299999999999995</v>
      </c>
      <c r="S24" s="15">
        <f t="shared" si="5"/>
        <v>0</v>
      </c>
      <c r="T24" s="15">
        <f t="shared" si="5"/>
        <v>0</v>
      </c>
      <c r="U24" s="15">
        <f>'june 18'!U23+'july 18'!Q24-'july 18'!S24</f>
        <v>622.21999999999991</v>
      </c>
      <c r="V24" s="15">
        <f t="shared" si="0"/>
        <v>10864.325999999999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7.32</v>
      </c>
      <c r="E25" s="8">
        <f>'june 18'!E24+'july 18'!D25</f>
        <v>93.700000000000017</v>
      </c>
      <c r="F25" s="8">
        <v>0</v>
      </c>
      <c r="G25" s="8">
        <f>'june 18'!G24+'july 18'!F25</f>
        <v>0</v>
      </c>
      <c r="H25" s="8">
        <f>'june 18'!H24+'july 18'!D25-'july 18'!F25</f>
        <v>6634.4319999999998</v>
      </c>
      <c r="I25" s="8">
        <v>42.29</v>
      </c>
      <c r="J25" s="8">
        <v>0</v>
      </c>
      <c r="K25" s="8">
        <f>'june 18'!K24+'july 18'!J25</f>
        <v>0</v>
      </c>
      <c r="L25" s="8">
        <v>0</v>
      </c>
      <c r="M25" s="8">
        <f>'june 18'!M24+'july 18'!L25</f>
        <v>0</v>
      </c>
      <c r="N25" s="8">
        <f>'june 18'!N24+'july 18'!J25-'july 18'!L25</f>
        <v>58.64</v>
      </c>
      <c r="O25" s="9">
        <f>D25+J25</f>
        <v>7.32</v>
      </c>
      <c r="P25" s="10">
        <v>0</v>
      </c>
      <c r="Q25" s="10">
        <v>0</v>
      </c>
      <c r="R25" s="8">
        <f>'june 18'!R24+'july 18'!Q25</f>
        <v>0</v>
      </c>
      <c r="S25" s="10">
        <v>0</v>
      </c>
      <c r="T25" s="8">
        <f>'june 18'!T24+'july 18'!S25</f>
        <v>0</v>
      </c>
      <c r="U25" s="8">
        <f>'june 18'!U24+'july 18'!Q25-'july 18'!S25</f>
        <v>0</v>
      </c>
      <c r="V25" s="8">
        <f t="shared" si="0"/>
        <v>6693.0720000000001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10.57</v>
      </c>
      <c r="E26" s="8">
        <f>'june 18'!E25+'july 18'!D26</f>
        <v>46.14</v>
      </c>
      <c r="F26" s="8">
        <v>0</v>
      </c>
      <c r="G26" s="8">
        <f>'june 18'!G25+'july 18'!F26</f>
        <v>0</v>
      </c>
      <c r="H26" s="8">
        <f>'june 18'!H25+'july 18'!D26-'july 18'!F26</f>
        <v>4780.88</v>
      </c>
      <c r="I26" s="8">
        <v>47.46</v>
      </c>
      <c r="J26" s="8">
        <v>0.2</v>
      </c>
      <c r="K26" s="8">
        <f>'june 18'!K25+'july 18'!J26</f>
        <v>2.2700000000000005</v>
      </c>
      <c r="L26" s="8">
        <v>0</v>
      </c>
      <c r="M26" s="8">
        <f>'june 18'!M25+'july 18'!L26</f>
        <v>0</v>
      </c>
      <c r="N26" s="8">
        <f>'june 18'!N25+'july 18'!J26-'july 18'!L26</f>
        <v>493.62799999999999</v>
      </c>
      <c r="O26" s="9">
        <f>D26+J26</f>
        <v>10.77</v>
      </c>
      <c r="P26" s="10">
        <v>0</v>
      </c>
      <c r="Q26" s="10">
        <v>0.33</v>
      </c>
      <c r="R26" s="8">
        <f>'june 18'!R25+'july 18'!Q26</f>
        <v>0.4</v>
      </c>
      <c r="S26" s="10">
        <v>0</v>
      </c>
      <c r="T26" s="8">
        <f>'june 18'!T25+'july 18'!S26</f>
        <v>0</v>
      </c>
      <c r="U26" s="8">
        <f>'june 18'!U25+'july 18'!Q26-'july 18'!S26</f>
        <v>1.99</v>
      </c>
      <c r="V26" s="8">
        <f t="shared" si="0"/>
        <v>5276.4979999999996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17.89</v>
      </c>
      <c r="E27" s="15">
        <f>'june 18'!E26+'july 18'!D27</f>
        <v>139.84000000000003</v>
      </c>
      <c r="F27" s="15">
        <f t="shared" ref="F27:T27" si="6">F26+F25</f>
        <v>0</v>
      </c>
      <c r="G27" s="15">
        <f t="shared" si="6"/>
        <v>0</v>
      </c>
      <c r="H27" s="15">
        <f>'june 18'!H26+'july 18'!D27-'july 18'!F27</f>
        <v>11415.312</v>
      </c>
      <c r="I27" s="15">
        <f t="shared" si="6"/>
        <v>89.75</v>
      </c>
      <c r="J27" s="15">
        <f t="shared" si="6"/>
        <v>0.2</v>
      </c>
      <c r="K27" s="15">
        <f>'june 18'!K26+'july 18'!J27</f>
        <v>2.2700000000000005</v>
      </c>
      <c r="L27" s="15">
        <f t="shared" si="6"/>
        <v>0</v>
      </c>
      <c r="M27" s="15">
        <f t="shared" si="6"/>
        <v>0</v>
      </c>
      <c r="N27" s="15">
        <f>'june 18'!N26+'july 18'!J27-'july 18'!L27</f>
        <v>552.26800000000003</v>
      </c>
      <c r="O27" s="15">
        <f t="shared" si="6"/>
        <v>18.09</v>
      </c>
      <c r="P27" s="15">
        <f t="shared" si="6"/>
        <v>0</v>
      </c>
      <c r="Q27" s="15">
        <f t="shared" si="6"/>
        <v>0.33</v>
      </c>
      <c r="R27" s="15">
        <f>'june 18'!R26+'july 18'!Q27</f>
        <v>0.4</v>
      </c>
      <c r="S27" s="15">
        <f t="shared" si="6"/>
        <v>0</v>
      </c>
      <c r="T27" s="15">
        <f t="shared" si="6"/>
        <v>0</v>
      </c>
      <c r="U27" s="15">
        <f>'june 18'!U26+'july 18'!Q27-'july 18'!S27</f>
        <v>1.99</v>
      </c>
      <c r="V27" s="15">
        <f t="shared" si="0"/>
        <v>11969.57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15.41</v>
      </c>
      <c r="E28" s="8">
        <f>'june 18'!E27+'july 18'!D28</f>
        <v>123.51999999999998</v>
      </c>
      <c r="F28" s="8">
        <v>0</v>
      </c>
      <c r="G28" s="8">
        <f>'june 18'!G27+'july 18'!F28</f>
        <v>0</v>
      </c>
      <c r="H28" s="8">
        <f>'june 18'!H27+'july 18'!D28-'july 18'!F28</f>
        <v>3262.3980000000001</v>
      </c>
      <c r="I28" s="8">
        <v>74.63</v>
      </c>
      <c r="J28" s="8">
        <v>0</v>
      </c>
      <c r="K28" s="8">
        <f>'june 18'!K27+'july 18'!J28</f>
        <v>0</v>
      </c>
      <c r="L28" s="8">
        <v>0</v>
      </c>
      <c r="M28" s="8">
        <f>'june 18'!M27+'july 18'!L28</f>
        <v>0</v>
      </c>
      <c r="N28" s="8">
        <f>'june 18'!N27+'july 18'!J28-'july 18'!L28</f>
        <v>51.790000000000006</v>
      </c>
      <c r="O28" s="9">
        <f>D28+J28</f>
        <v>15.41</v>
      </c>
      <c r="P28" s="10">
        <v>0</v>
      </c>
      <c r="Q28" s="10">
        <v>0</v>
      </c>
      <c r="R28" s="8">
        <f>'june 18'!R27+'july 18'!Q28</f>
        <v>0</v>
      </c>
      <c r="S28" s="10">
        <v>0</v>
      </c>
      <c r="T28" s="8">
        <f>'june 18'!T27+'july 18'!S28</f>
        <v>0</v>
      </c>
      <c r="U28" s="8">
        <f>'june 18'!U27+'july 18'!Q28-'july 18'!S28</f>
        <v>12.55</v>
      </c>
      <c r="V28" s="8">
        <f t="shared" si="0"/>
        <v>3326.7380000000003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9.5050000000000008</v>
      </c>
      <c r="E29" s="8">
        <f>'june 18'!E28+'july 18'!D29</f>
        <v>31.515000000000001</v>
      </c>
      <c r="F29" s="8">
        <v>0</v>
      </c>
      <c r="G29" s="8">
        <f>'june 18'!G28+'july 18'!F29</f>
        <v>0</v>
      </c>
      <c r="H29" s="8">
        <f>'june 18'!H28+'july 18'!D29-'july 18'!F29</f>
        <v>31.515000000000001</v>
      </c>
      <c r="I29" s="8"/>
      <c r="J29" s="8">
        <v>0</v>
      </c>
      <c r="K29" s="8">
        <f>'june 18'!K28+'july 18'!J29</f>
        <v>0</v>
      </c>
      <c r="L29" s="8">
        <v>0</v>
      </c>
      <c r="M29" s="8">
        <f>'june 18'!M28+'july 18'!L29</f>
        <v>0</v>
      </c>
      <c r="N29" s="8">
        <f>'june 18'!N28+'july 18'!J29-'july 18'!L29</f>
        <v>0</v>
      </c>
      <c r="O29" s="9"/>
      <c r="P29" s="10"/>
      <c r="Q29" s="10">
        <v>0</v>
      </c>
      <c r="R29" s="8">
        <f>'june 18'!R28+'july 18'!Q29</f>
        <v>0</v>
      </c>
      <c r="S29" s="10">
        <v>0</v>
      </c>
      <c r="T29" s="8">
        <f>'june 18'!T28+'july 18'!S29</f>
        <v>0</v>
      </c>
      <c r="U29" s="8">
        <f>'june 18'!U28+'july 18'!Q29-'july 18'!S29</f>
        <v>0</v>
      </c>
      <c r="V29" s="8">
        <f t="shared" si="0"/>
        <v>31.515000000000001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10.137</v>
      </c>
      <c r="E30" s="8">
        <f>'june 18'!E29+'july 18'!D30</f>
        <v>135.02699999999999</v>
      </c>
      <c r="F30" s="8">
        <v>0</v>
      </c>
      <c r="G30" s="8">
        <f>'june 18'!G29+'july 18'!F30</f>
        <v>0</v>
      </c>
      <c r="H30" s="8">
        <f>'june 18'!H29+'july 18'!D30-'july 18'!F30</f>
        <v>3723.0190000000002</v>
      </c>
      <c r="I30" s="8"/>
      <c r="J30" s="8">
        <v>0</v>
      </c>
      <c r="K30" s="8">
        <f>'june 18'!K29+'july 18'!J30</f>
        <v>0</v>
      </c>
      <c r="L30" s="8">
        <v>0</v>
      </c>
      <c r="M30" s="8">
        <f>'june 18'!M29+'july 18'!L30</f>
        <v>0</v>
      </c>
      <c r="N30" s="8">
        <f>'june 18'!N29+'july 18'!J30-'july 18'!L30</f>
        <v>41.210000000000008</v>
      </c>
      <c r="O30" s="9"/>
      <c r="P30" s="10"/>
      <c r="Q30" s="10">
        <v>0</v>
      </c>
      <c r="R30" s="8">
        <f>'june 18'!R29+'july 18'!Q30</f>
        <v>3</v>
      </c>
      <c r="S30" s="10">
        <v>0</v>
      </c>
      <c r="T30" s="8">
        <f>'june 18'!T29+'july 18'!S30</f>
        <v>0</v>
      </c>
      <c r="U30" s="8">
        <f>'june 18'!U29+'july 18'!Q30-'july 18'!S30</f>
        <v>72.55</v>
      </c>
      <c r="V30" s="8">
        <f t="shared" si="0"/>
        <v>3836.7790000000005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22.76</v>
      </c>
      <c r="E31" s="8">
        <f>'june 18'!E30+'july 18'!D31</f>
        <v>36.536000000000001</v>
      </c>
      <c r="F31" s="8">
        <v>0</v>
      </c>
      <c r="G31" s="8">
        <f>'june 18'!G30+'july 18'!F31</f>
        <v>0</v>
      </c>
      <c r="H31" s="8">
        <f>'june 18'!H30+'july 18'!D31-'july 18'!F31</f>
        <v>2317.4172999999996</v>
      </c>
      <c r="I31" s="8">
        <v>109.83</v>
      </c>
      <c r="J31" s="8">
        <v>0</v>
      </c>
      <c r="K31" s="8">
        <f>'june 18'!K30+'july 18'!J31</f>
        <v>1.78</v>
      </c>
      <c r="L31" s="8">
        <v>0</v>
      </c>
      <c r="M31" s="8">
        <f>'june 18'!M30+'july 18'!L31</f>
        <v>0</v>
      </c>
      <c r="N31" s="8">
        <f>'june 18'!N30+'july 18'!J31-'july 18'!L31</f>
        <v>142.65799999999999</v>
      </c>
      <c r="O31" s="9">
        <f>D31+J31</f>
        <v>22.76</v>
      </c>
      <c r="P31" s="10">
        <v>0</v>
      </c>
      <c r="Q31" s="10">
        <v>0</v>
      </c>
      <c r="R31" s="8">
        <f>'june 18'!R30+'july 18'!Q31</f>
        <v>0</v>
      </c>
      <c r="S31" s="10">
        <v>0</v>
      </c>
      <c r="T31" s="8">
        <f>'june 18'!T30+'july 18'!S31</f>
        <v>0</v>
      </c>
      <c r="U31" s="8">
        <f>'june 18'!U30+'july 18'!Q31-'july 18'!S31</f>
        <v>17.88</v>
      </c>
      <c r="V31" s="8">
        <f t="shared" si="0"/>
        <v>2477.9552999999996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57.812000000000012</v>
      </c>
      <c r="E32" s="15">
        <f>'june 18'!E31+'july 18'!D32</f>
        <v>326.59799999999996</v>
      </c>
      <c r="F32" s="15">
        <f t="shared" ref="F32:T32" si="7">F31+F30+F29+F28</f>
        <v>0</v>
      </c>
      <c r="G32" s="15">
        <f t="shared" si="7"/>
        <v>0</v>
      </c>
      <c r="H32" s="15">
        <f>'june 18'!H31+'july 18'!D32-'july 18'!F32</f>
        <v>9334.3492999999999</v>
      </c>
      <c r="I32" s="15">
        <f t="shared" si="7"/>
        <v>184.45999999999998</v>
      </c>
      <c r="J32" s="15">
        <f t="shared" si="7"/>
        <v>0</v>
      </c>
      <c r="K32" s="15">
        <f>'june 18'!K31+'july 18'!J32</f>
        <v>1.78</v>
      </c>
      <c r="L32" s="15">
        <f t="shared" si="7"/>
        <v>0</v>
      </c>
      <c r="M32" s="15">
        <f t="shared" si="7"/>
        <v>0</v>
      </c>
      <c r="N32" s="15">
        <f>'june 18'!N31+'july 18'!J32-'july 18'!L32</f>
        <v>235.65800000000002</v>
      </c>
      <c r="O32" s="15">
        <f t="shared" si="7"/>
        <v>38.17</v>
      </c>
      <c r="P32" s="15">
        <f t="shared" si="7"/>
        <v>0</v>
      </c>
      <c r="Q32" s="15">
        <f t="shared" si="7"/>
        <v>0</v>
      </c>
      <c r="R32" s="15">
        <f>'june 18'!R31+'july 18'!Q32</f>
        <v>3</v>
      </c>
      <c r="S32" s="15">
        <f t="shared" si="7"/>
        <v>0</v>
      </c>
      <c r="T32" s="15">
        <f t="shared" si="7"/>
        <v>0</v>
      </c>
      <c r="U32" s="15">
        <f>'june 18'!U31+'july 18'!Q32-'july 18'!S32</f>
        <v>102.97999999999999</v>
      </c>
      <c r="V32" s="15">
        <f t="shared" si="0"/>
        <v>9672.9872999999989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2.6</v>
      </c>
      <c r="E33" s="8">
        <f>'june 18'!E32+'july 18'!D33</f>
        <v>29.79</v>
      </c>
      <c r="F33" s="8">
        <v>0</v>
      </c>
      <c r="G33" s="8">
        <f>'june 18'!G32+'july 18'!F33</f>
        <v>0</v>
      </c>
      <c r="H33" s="8">
        <f>'june 18'!H32+'july 18'!D33-'july 18'!F33</f>
        <v>4026.9700000000003</v>
      </c>
      <c r="I33" s="8">
        <v>3.8</v>
      </c>
      <c r="J33" s="8">
        <v>0</v>
      </c>
      <c r="K33" s="8">
        <f>'june 18'!K32+'july 18'!J33</f>
        <v>0</v>
      </c>
      <c r="L33" s="8">
        <v>0</v>
      </c>
      <c r="M33" s="8">
        <f>'june 18'!M32+'july 18'!L33</f>
        <v>0</v>
      </c>
      <c r="N33" s="8">
        <f>'june 18'!N32+'july 18'!J33-'july 18'!L33</f>
        <v>7.6</v>
      </c>
      <c r="O33" s="9">
        <f>D33+J33</f>
        <v>2.6</v>
      </c>
      <c r="P33" s="10">
        <v>0</v>
      </c>
      <c r="Q33" s="10">
        <v>0</v>
      </c>
      <c r="R33" s="8">
        <f>'june 18'!R32+'july 18'!Q33</f>
        <v>0</v>
      </c>
      <c r="S33" s="10">
        <v>0</v>
      </c>
      <c r="T33" s="8">
        <f>'june 18'!T32+'july 18'!S33</f>
        <v>0</v>
      </c>
      <c r="U33" s="8">
        <f>'june 18'!U32+'july 18'!Q33-'july 18'!S33</f>
        <v>0</v>
      </c>
      <c r="V33" s="8">
        <f t="shared" si="0"/>
        <v>4034.57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17.399999999999999</v>
      </c>
      <c r="E34" s="8">
        <f>'june 18'!E33+'july 18'!D34</f>
        <v>113.25</v>
      </c>
      <c r="F34" s="8">
        <v>0</v>
      </c>
      <c r="G34" s="8">
        <f>'june 18'!G33+'july 18'!F34</f>
        <v>0</v>
      </c>
      <c r="H34" s="8">
        <f>'june 18'!H33+'july 18'!D34-'july 18'!F34</f>
        <v>5089.8299999999981</v>
      </c>
      <c r="I34" s="8">
        <v>2</v>
      </c>
      <c r="J34" s="8">
        <v>0</v>
      </c>
      <c r="K34" s="8">
        <f>'june 18'!K33+'july 18'!J34</f>
        <v>0</v>
      </c>
      <c r="L34" s="8">
        <v>0</v>
      </c>
      <c r="M34" s="8">
        <f>'june 18'!M33+'july 18'!L34</f>
        <v>0</v>
      </c>
      <c r="N34" s="8">
        <f>'june 18'!N33+'july 18'!J34-'july 18'!L34</f>
        <v>4</v>
      </c>
      <c r="O34" s="9">
        <f>D34+J34</f>
        <v>17.399999999999999</v>
      </c>
      <c r="P34" s="10">
        <v>0</v>
      </c>
      <c r="Q34" s="10">
        <v>0</v>
      </c>
      <c r="R34" s="8">
        <f>'june 18'!R33+'july 18'!Q34</f>
        <v>0</v>
      </c>
      <c r="S34" s="10">
        <v>0</v>
      </c>
      <c r="T34" s="8">
        <f>'june 18'!T33+'july 18'!S34</f>
        <v>0</v>
      </c>
      <c r="U34" s="8">
        <f>'june 18'!U33+'july 18'!Q34-'july 18'!S34</f>
        <v>0.03</v>
      </c>
      <c r="V34" s="8">
        <f t="shared" si="0"/>
        <v>5093.8599999999979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7.72</v>
      </c>
      <c r="E35" s="8">
        <f>'june 18'!E34+'july 18'!D35</f>
        <v>27.639999999999997</v>
      </c>
      <c r="F35" s="8">
        <v>0</v>
      </c>
      <c r="G35" s="8">
        <f>'june 18'!G34+'july 18'!F35</f>
        <v>0</v>
      </c>
      <c r="H35" s="8">
        <f>'june 18'!H34+'july 18'!D35-'july 18'!F35</f>
        <v>2538.16</v>
      </c>
      <c r="I35" s="8">
        <v>7.3</v>
      </c>
      <c r="J35" s="8">
        <v>0</v>
      </c>
      <c r="K35" s="8">
        <f>'june 18'!K34+'july 18'!J35</f>
        <v>0</v>
      </c>
      <c r="L35" s="8">
        <v>0</v>
      </c>
      <c r="M35" s="8">
        <f>'june 18'!M34+'july 18'!L35</f>
        <v>0</v>
      </c>
      <c r="N35" s="8">
        <f>'june 18'!N34+'july 18'!J35-'july 18'!L35</f>
        <v>155.65000000000003</v>
      </c>
      <c r="O35" s="9">
        <f>D35+J35</f>
        <v>7.72</v>
      </c>
      <c r="P35" s="10">
        <v>0</v>
      </c>
      <c r="Q35" s="10">
        <v>0</v>
      </c>
      <c r="R35" s="8">
        <f>'june 18'!R34+'july 18'!Q35</f>
        <v>0</v>
      </c>
      <c r="S35" s="10">
        <v>0</v>
      </c>
      <c r="T35" s="8">
        <f>'june 18'!T34+'july 18'!S35</f>
        <v>0</v>
      </c>
      <c r="U35" s="8">
        <f>'june 18'!U34+'july 18'!Q35-'july 18'!S35</f>
        <v>2.2000000000000002</v>
      </c>
      <c r="V35" s="8">
        <f t="shared" si="0"/>
        <v>2696.0099999999998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6.68</v>
      </c>
      <c r="E36" s="8">
        <f>'june 18'!E35+'july 18'!D36</f>
        <v>82.920000000000016</v>
      </c>
      <c r="F36" s="8">
        <v>0</v>
      </c>
      <c r="G36" s="8">
        <f>'june 18'!G35+'july 18'!F36</f>
        <v>0</v>
      </c>
      <c r="H36" s="8">
        <f>'june 18'!H35+'july 18'!D36-'july 18'!F36</f>
        <v>4254.08</v>
      </c>
      <c r="I36" s="8">
        <v>3.46</v>
      </c>
      <c r="J36" s="8">
        <v>0</v>
      </c>
      <c r="K36" s="8">
        <f>'june 18'!K35+'july 18'!J36</f>
        <v>0</v>
      </c>
      <c r="L36" s="8">
        <v>0</v>
      </c>
      <c r="M36" s="8">
        <f>'june 18'!M35+'july 18'!L36</f>
        <v>0</v>
      </c>
      <c r="N36" s="8">
        <f>'june 18'!N35+'july 18'!J36-'july 18'!L36</f>
        <v>6.92</v>
      </c>
      <c r="O36" s="9">
        <f>D36+J36</f>
        <v>6.68</v>
      </c>
      <c r="P36" s="10">
        <v>0</v>
      </c>
      <c r="Q36" s="10">
        <v>0</v>
      </c>
      <c r="R36" s="8">
        <f>'june 18'!R35+'july 18'!Q36</f>
        <v>0</v>
      </c>
      <c r="S36" s="10">
        <v>0</v>
      </c>
      <c r="T36" s="8">
        <f>'june 18'!T35+'july 18'!S36</f>
        <v>0</v>
      </c>
      <c r="U36" s="8">
        <f>'june 18'!U35+'july 18'!Q36-'july 18'!S36</f>
        <v>1.04</v>
      </c>
      <c r="V36" s="8">
        <f t="shared" si="0"/>
        <v>4262.04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D36+D34+D33</f>
        <v>26.68</v>
      </c>
      <c r="E37" s="15">
        <f>'june 18'!E36+'july 18'!D37</f>
        <v>245.88</v>
      </c>
      <c r="F37" s="15">
        <f t="shared" ref="F37:T37" si="8">F36+F34+F33</f>
        <v>0</v>
      </c>
      <c r="G37" s="15">
        <f t="shared" si="8"/>
        <v>0</v>
      </c>
      <c r="H37" s="15">
        <f>'june 18'!H36+'july 18'!D37-'july 18'!F37</f>
        <v>15901.32</v>
      </c>
      <c r="I37" s="15">
        <f t="shared" si="8"/>
        <v>9.26</v>
      </c>
      <c r="J37" s="15">
        <f t="shared" si="8"/>
        <v>0</v>
      </c>
      <c r="K37" s="15">
        <f>'june 18'!K36+'july 18'!J37</f>
        <v>0</v>
      </c>
      <c r="L37" s="15">
        <f t="shared" si="8"/>
        <v>0</v>
      </c>
      <c r="M37" s="15">
        <f t="shared" si="8"/>
        <v>0</v>
      </c>
      <c r="N37" s="15">
        <f>'june 18'!N36+'july 18'!J37-'july 18'!L37</f>
        <v>174.17000000000002</v>
      </c>
      <c r="O37" s="15">
        <f t="shared" si="8"/>
        <v>26.68</v>
      </c>
      <c r="P37" s="15">
        <f t="shared" si="8"/>
        <v>0</v>
      </c>
      <c r="Q37" s="15">
        <f t="shared" si="8"/>
        <v>0</v>
      </c>
      <c r="R37" s="15">
        <f>'june 18'!R36+'july 18'!Q37</f>
        <v>0</v>
      </c>
      <c r="S37" s="15">
        <f t="shared" si="8"/>
        <v>0</v>
      </c>
      <c r="T37" s="15">
        <f t="shared" si="8"/>
        <v>0</v>
      </c>
      <c r="U37" s="15">
        <f>'june 18'!U36+'july 18'!Q37-'july 18'!S37</f>
        <v>3.27</v>
      </c>
      <c r="V37" s="15">
        <f t="shared" si="0"/>
        <v>16078.76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102.38200000000002</v>
      </c>
      <c r="E38" s="15">
        <f>'june 18'!E37+'july 18'!D38</f>
        <v>712.31799999999998</v>
      </c>
      <c r="F38" s="15">
        <f t="shared" ref="F38:T38" si="9">F37+F32+F27</f>
        <v>0</v>
      </c>
      <c r="G38" s="15">
        <f t="shared" si="9"/>
        <v>0</v>
      </c>
      <c r="H38" s="15">
        <f>'june 18'!H37+'july 18'!D38-'july 18'!F38</f>
        <v>36650.981299999999</v>
      </c>
      <c r="I38" s="15">
        <f t="shared" si="9"/>
        <v>283.46999999999997</v>
      </c>
      <c r="J38" s="15">
        <f t="shared" si="9"/>
        <v>0.2</v>
      </c>
      <c r="K38" s="15">
        <f>'june 18'!K37+'july 18'!J38</f>
        <v>4.0500000000000007</v>
      </c>
      <c r="L38" s="15">
        <f t="shared" si="9"/>
        <v>0</v>
      </c>
      <c r="M38" s="15">
        <f t="shared" si="9"/>
        <v>0</v>
      </c>
      <c r="N38" s="15">
        <f>'june 18'!N37+'july 18'!J38-'july 18'!L38</f>
        <v>962.096</v>
      </c>
      <c r="O38" s="15">
        <f t="shared" si="9"/>
        <v>82.94</v>
      </c>
      <c r="P38" s="15">
        <f t="shared" si="9"/>
        <v>0</v>
      </c>
      <c r="Q38" s="15">
        <f t="shared" si="9"/>
        <v>0.33</v>
      </c>
      <c r="R38" s="15">
        <f>'june 18'!R37+'july 18'!Q38</f>
        <v>3.4</v>
      </c>
      <c r="S38" s="15">
        <f t="shared" si="9"/>
        <v>0</v>
      </c>
      <c r="T38" s="15">
        <f t="shared" si="9"/>
        <v>0</v>
      </c>
      <c r="U38" s="15">
        <f>'june 18'!U37+'july 18'!Q38-'july 18'!S38</f>
        <v>108.23999999999998</v>
      </c>
      <c r="V38" s="15">
        <f t="shared" si="0"/>
        <v>37721.317299999995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66.31</v>
      </c>
      <c r="E39" s="8">
        <f>'june 18'!E38+'july 18'!D39</f>
        <v>498.39000000000004</v>
      </c>
      <c r="F39" s="8">
        <v>0</v>
      </c>
      <c r="G39" s="8">
        <f>'june 18'!G38+'july 18'!F39</f>
        <v>0</v>
      </c>
      <c r="H39" s="8">
        <f>'june 18'!H38+'july 18'!D39-'july 18'!F39</f>
        <v>9482.5259999999998</v>
      </c>
      <c r="I39" s="8">
        <v>0</v>
      </c>
      <c r="J39" s="8">
        <v>0</v>
      </c>
      <c r="K39" s="8">
        <f>'june 18'!K38+'july 18'!J39</f>
        <v>0</v>
      </c>
      <c r="L39" s="8">
        <v>0</v>
      </c>
      <c r="M39" s="8">
        <f>'june 18'!M38+'july 18'!L39</f>
        <v>0</v>
      </c>
      <c r="N39" s="8">
        <f>'june 18'!N38+'july 18'!J39-'july 18'!L39</f>
        <v>0</v>
      </c>
      <c r="O39" s="9">
        <f>D39+J39</f>
        <v>66.31</v>
      </c>
      <c r="P39" s="10">
        <v>0</v>
      </c>
      <c r="Q39" s="8">
        <v>0</v>
      </c>
      <c r="R39" s="8">
        <f>'june 18'!R38+'july 18'!Q39</f>
        <v>0</v>
      </c>
      <c r="S39" s="10">
        <v>0</v>
      </c>
      <c r="T39" s="8">
        <f>'june 18'!T38+'july 18'!S39</f>
        <v>0</v>
      </c>
      <c r="U39" s="8">
        <f>'june 18'!U38+'july 18'!Q39-'july 18'!S39</f>
        <v>0</v>
      </c>
      <c r="V39" s="8">
        <f t="shared" si="0"/>
        <v>9482.5259999999998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37.78</v>
      </c>
      <c r="E40" s="8">
        <f>'june 18'!E39+'july 18'!D40</f>
        <v>120.31</v>
      </c>
      <c r="F40" s="8">
        <v>0</v>
      </c>
      <c r="G40" s="8">
        <f>'june 18'!G39+'july 18'!F40</f>
        <v>0</v>
      </c>
      <c r="H40" s="8">
        <f>'june 18'!H39+'july 18'!D40-'july 18'!F40</f>
        <v>6588.6939999999959</v>
      </c>
      <c r="I40" s="8">
        <v>0</v>
      </c>
      <c r="J40" s="8">
        <v>0</v>
      </c>
      <c r="K40" s="8">
        <f>'june 18'!K39+'july 18'!J40</f>
        <v>0</v>
      </c>
      <c r="L40" s="8">
        <v>0</v>
      </c>
      <c r="M40" s="8">
        <f>'june 18'!M39+'july 18'!L40</f>
        <v>0</v>
      </c>
      <c r="N40" s="8">
        <f>'june 18'!N39+'july 18'!J40-'july 18'!L40</f>
        <v>0</v>
      </c>
      <c r="O40" s="9">
        <f>D40+J40</f>
        <v>37.78</v>
      </c>
      <c r="P40" s="10">
        <v>0</v>
      </c>
      <c r="Q40" s="8">
        <v>0</v>
      </c>
      <c r="R40" s="8">
        <f>'june 18'!R39+'july 18'!Q40</f>
        <v>0</v>
      </c>
      <c r="S40" s="10">
        <v>0</v>
      </c>
      <c r="T40" s="8">
        <f>'june 18'!T39+'july 18'!S40</f>
        <v>0</v>
      </c>
      <c r="U40" s="8">
        <f>'june 18'!U39+'july 18'!Q40-'july 18'!S40</f>
        <v>0</v>
      </c>
      <c r="V40" s="8">
        <f t="shared" si="0"/>
        <v>6588.6939999999959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92.39</v>
      </c>
      <c r="E41" s="8">
        <f>'june 18'!E40+'july 18'!D41</f>
        <v>242.76</v>
      </c>
      <c r="F41" s="8">
        <v>0</v>
      </c>
      <c r="G41" s="8">
        <f>'june 18'!G40+'july 18'!F41</f>
        <v>0</v>
      </c>
      <c r="H41" s="8">
        <f>'june 18'!H40+'july 18'!D41-'july 18'!F41</f>
        <v>11668.386999999997</v>
      </c>
      <c r="I41" s="8">
        <v>0</v>
      </c>
      <c r="J41" s="8">
        <v>0</v>
      </c>
      <c r="K41" s="8">
        <f>'june 18'!K40+'july 18'!J41</f>
        <v>0</v>
      </c>
      <c r="L41" s="8">
        <v>0</v>
      </c>
      <c r="M41" s="8">
        <f>'june 18'!M40+'july 18'!L41</f>
        <v>0</v>
      </c>
      <c r="N41" s="8">
        <f>'june 18'!N40+'july 18'!J41-'july 18'!L41</f>
        <v>0</v>
      </c>
      <c r="O41" s="9">
        <f>D41+J41</f>
        <v>92.39</v>
      </c>
      <c r="P41" s="10">
        <v>0</v>
      </c>
      <c r="Q41" s="8">
        <v>0</v>
      </c>
      <c r="R41" s="8">
        <f>'june 18'!R40+'july 18'!Q41</f>
        <v>0</v>
      </c>
      <c r="S41" s="10">
        <v>0</v>
      </c>
      <c r="T41" s="8">
        <f>'june 18'!T40+'july 18'!S41</f>
        <v>0</v>
      </c>
      <c r="U41" s="8">
        <f>'june 18'!U40+'july 18'!Q41-'july 18'!S41</f>
        <v>0</v>
      </c>
      <c r="V41" s="8">
        <f t="shared" si="0"/>
        <v>11668.386999999997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28.87</v>
      </c>
      <c r="E42" s="8">
        <f>'june 18'!E41+'july 18'!D42</f>
        <v>60.67</v>
      </c>
      <c r="F42" s="8">
        <v>0</v>
      </c>
      <c r="G42" s="8">
        <f>'june 18'!G41+'july 18'!F42</f>
        <v>0</v>
      </c>
      <c r="H42" s="8">
        <f>'june 18'!H41+'july 18'!D42-'july 18'!F42</f>
        <v>60.67</v>
      </c>
      <c r="I42" s="8"/>
      <c r="J42" s="8">
        <v>0</v>
      </c>
      <c r="K42" s="8">
        <f>'june 18'!K41+'july 18'!J42</f>
        <v>0</v>
      </c>
      <c r="L42" s="8">
        <v>0</v>
      </c>
      <c r="M42" s="8">
        <f>'june 18'!M41+'july 18'!L42</f>
        <v>0</v>
      </c>
      <c r="N42" s="8">
        <f>'june 18'!N41+'july 18'!J42-'july 18'!L42</f>
        <v>0</v>
      </c>
      <c r="O42" s="9"/>
      <c r="P42" s="10"/>
      <c r="Q42" s="8">
        <v>0</v>
      </c>
      <c r="R42" s="8">
        <f>'june 18'!R41+'july 18'!Q42</f>
        <v>0</v>
      </c>
      <c r="S42" s="10">
        <v>0</v>
      </c>
      <c r="T42" s="8">
        <f>'june 18'!T41+'july 18'!S42</f>
        <v>0</v>
      </c>
      <c r="U42" s="8">
        <f>'june 18'!U41+'july 18'!Q42-'july 18'!S42</f>
        <v>0</v>
      </c>
      <c r="V42" s="8">
        <f t="shared" si="0"/>
        <v>60.67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225.35000000000002</v>
      </c>
      <c r="E43" s="15">
        <f>'june 18'!E42+'july 18'!D43</f>
        <v>922.13</v>
      </c>
      <c r="F43" s="15">
        <f t="shared" ref="F43:T43" si="10">SUM(F39:F42)</f>
        <v>0</v>
      </c>
      <c r="G43" s="15">
        <f t="shared" si="10"/>
        <v>0</v>
      </c>
      <c r="H43" s="15">
        <f>'june 18'!H42+'july 18'!D43-'july 18'!F43</f>
        <v>27800.276999999991</v>
      </c>
      <c r="I43" s="15">
        <f t="shared" si="10"/>
        <v>0</v>
      </c>
      <c r="J43" s="15">
        <f t="shared" si="10"/>
        <v>0</v>
      </c>
      <c r="K43" s="15">
        <f>'june 18'!K42+'july 18'!J43</f>
        <v>0</v>
      </c>
      <c r="L43" s="15">
        <f t="shared" si="10"/>
        <v>0</v>
      </c>
      <c r="M43" s="15">
        <f t="shared" si="10"/>
        <v>0</v>
      </c>
      <c r="N43" s="15">
        <f>'june 18'!N42+'july 18'!J43-'july 18'!L43</f>
        <v>0</v>
      </c>
      <c r="O43" s="15">
        <f t="shared" si="10"/>
        <v>196.48000000000002</v>
      </c>
      <c r="P43" s="15">
        <f t="shared" si="10"/>
        <v>0</v>
      </c>
      <c r="Q43" s="15">
        <f t="shared" si="10"/>
        <v>0</v>
      </c>
      <c r="R43" s="15">
        <f>'june 18'!R42+'july 18'!Q43</f>
        <v>0</v>
      </c>
      <c r="S43" s="15">
        <f t="shared" si="10"/>
        <v>0</v>
      </c>
      <c r="T43" s="15">
        <f t="shared" si="10"/>
        <v>0</v>
      </c>
      <c r="U43" s="15">
        <f>'june 18'!U42+'july 18'!Q43-'july 18'!S43</f>
        <v>0</v>
      </c>
      <c r="V43" s="15">
        <f t="shared" si="0"/>
        <v>27800.276999999991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41.86</v>
      </c>
      <c r="E44" s="8">
        <f>'june 18'!E43+'july 18'!D44</f>
        <v>194.82999999999998</v>
      </c>
      <c r="F44" s="8">
        <v>0</v>
      </c>
      <c r="G44" s="8">
        <f>'june 18'!G43+'july 18'!F44</f>
        <v>0</v>
      </c>
      <c r="H44" s="8">
        <f>'june 18'!H43+'july 18'!D44-'july 18'!F44</f>
        <v>7102.0000000000018</v>
      </c>
      <c r="I44" s="8">
        <v>0.68</v>
      </c>
      <c r="J44" s="8">
        <v>0</v>
      </c>
      <c r="K44" s="8">
        <f>'june 18'!K43+'july 18'!J44</f>
        <v>0</v>
      </c>
      <c r="L44" s="8">
        <v>0</v>
      </c>
      <c r="M44" s="8">
        <f>'june 18'!M43+'july 18'!L44</f>
        <v>0</v>
      </c>
      <c r="N44" s="8">
        <f>'june 18'!N43+'july 18'!J44-'july 18'!L44</f>
        <v>0.70000000000000007</v>
      </c>
      <c r="O44" s="9">
        <f>D44+J44</f>
        <v>41.86</v>
      </c>
      <c r="P44" s="10">
        <v>14.43</v>
      </c>
      <c r="Q44" s="10">
        <v>0</v>
      </c>
      <c r="R44" s="8">
        <f>'june 18'!R43+'july 18'!Q44</f>
        <v>0</v>
      </c>
      <c r="S44" s="10">
        <v>0</v>
      </c>
      <c r="T44" s="8">
        <f>'june 18'!T43+'july 18'!S44</f>
        <v>0</v>
      </c>
      <c r="U44" s="8">
        <f>'june 18'!U43+'july 18'!Q44-'july 18'!S44</f>
        <v>14.43</v>
      </c>
      <c r="V44" s="8">
        <f t="shared" si="0"/>
        <v>7117.1300000000019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33.79</v>
      </c>
      <c r="E45" s="8">
        <f>'june 18'!E44+'july 18'!D45</f>
        <v>75.63</v>
      </c>
      <c r="F45" s="8">
        <v>0</v>
      </c>
      <c r="G45" s="8">
        <f>'june 18'!G44+'july 18'!F45</f>
        <v>0</v>
      </c>
      <c r="H45" s="8">
        <f>'june 18'!H44+'july 18'!D45-'july 18'!F45</f>
        <v>6358.3500000000022</v>
      </c>
      <c r="I45" s="8">
        <v>0.96</v>
      </c>
      <c r="J45" s="8">
        <v>0</v>
      </c>
      <c r="K45" s="8">
        <f>'june 18'!K44+'july 18'!J45</f>
        <v>0</v>
      </c>
      <c r="L45" s="8">
        <v>0</v>
      </c>
      <c r="M45" s="8">
        <f>'june 18'!M44+'july 18'!L45</f>
        <v>0</v>
      </c>
      <c r="N45" s="8">
        <f>'june 18'!N44+'july 18'!J45-'july 18'!L45</f>
        <v>0.96</v>
      </c>
      <c r="O45" s="9">
        <f>D45+J45</f>
        <v>33.79</v>
      </c>
      <c r="P45" s="10">
        <v>0</v>
      </c>
      <c r="Q45" s="10">
        <v>0</v>
      </c>
      <c r="R45" s="8">
        <f>'june 18'!R44+'july 18'!Q45</f>
        <v>0</v>
      </c>
      <c r="S45" s="10">
        <v>0</v>
      </c>
      <c r="T45" s="8">
        <f>'june 18'!T44+'july 18'!S45</f>
        <v>0</v>
      </c>
      <c r="U45" s="8">
        <f>'june 18'!U44+'july 18'!Q45-'july 18'!S45</f>
        <v>0</v>
      </c>
      <c r="V45" s="8">
        <f t="shared" si="0"/>
        <v>6359.3100000000022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19.8</v>
      </c>
      <c r="E46" s="8">
        <f>'june 18'!E45+'july 18'!D46</f>
        <v>111.67999999999999</v>
      </c>
      <c r="F46" s="8">
        <v>0</v>
      </c>
      <c r="G46" s="8">
        <f>'june 18'!G45+'july 18'!F46</f>
        <v>0</v>
      </c>
      <c r="H46" s="8">
        <f>'june 18'!H45+'july 18'!D46-'july 18'!F46</f>
        <v>7301.04</v>
      </c>
      <c r="I46" s="8">
        <v>6.89</v>
      </c>
      <c r="J46" s="8">
        <v>0</v>
      </c>
      <c r="K46" s="8">
        <f>'june 18'!K45+'july 18'!J46</f>
        <v>0</v>
      </c>
      <c r="L46" s="8">
        <v>0</v>
      </c>
      <c r="M46" s="8">
        <f>'june 18'!M45+'july 18'!L46</f>
        <v>0</v>
      </c>
      <c r="N46" s="8">
        <f>'june 18'!N45+'july 18'!J46-'july 18'!L46</f>
        <v>6.89</v>
      </c>
      <c r="O46" s="9">
        <f>D46+J46</f>
        <v>19.8</v>
      </c>
      <c r="P46" s="10">
        <v>0.03</v>
      </c>
      <c r="Q46" s="10">
        <v>0</v>
      </c>
      <c r="R46" s="8">
        <f>'june 18'!R45+'july 18'!Q46</f>
        <v>0</v>
      </c>
      <c r="S46" s="10">
        <v>0</v>
      </c>
      <c r="T46" s="8">
        <f>'june 18'!T45+'july 18'!S46</f>
        <v>0</v>
      </c>
      <c r="U46" s="8">
        <f>'june 18'!U45+'july 18'!Q46-'july 18'!S46</f>
        <v>0.03</v>
      </c>
      <c r="V46" s="8">
        <f t="shared" si="0"/>
        <v>7307.96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15.38</v>
      </c>
      <c r="E47" s="8">
        <f>'june 18'!E46+'july 18'!D47</f>
        <v>122.91999999999999</v>
      </c>
      <c r="F47" s="8">
        <v>0</v>
      </c>
      <c r="G47" s="8">
        <f>'june 18'!G46+'july 18'!F47</f>
        <v>0</v>
      </c>
      <c r="H47" s="8">
        <f>'june 18'!H46+'july 18'!D47-'july 18'!F47</f>
        <v>5910.1900000000005</v>
      </c>
      <c r="I47" s="8">
        <v>0.505</v>
      </c>
      <c r="J47" s="8">
        <v>0</v>
      </c>
      <c r="K47" s="8">
        <f>'june 18'!K46+'july 18'!J47</f>
        <v>0</v>
      </c>
      <c r="L47" s="8">
        <v>0</v>
      </c>
      <c r="M47" s="8">
        <f>'june 18'!M46+'july 18'!L47</f>
        <v>0</v>
      </c>
      <c r="N47" s="8">
        <f>'june 18'!N46+'july 18'!J47-'july 18'!L47</f>
        <v>0.505</v>
      </c>
      <c r="O47" s="9">
        <f>D47+J47</f>
        <v>15.38</v>
      </c>
      <c r="P47" s="10">
        <v>14.43</v>
      </c>
      <c r="Q47" s="10">
        <v>0</v>
      </c>
      <c r="R47" s="8">
        <f>'june 18'!R46+'july 18'!Q47</f>
        <v>0</v>
      </c>
      <c r="S47" s="10">
        <v>0</v>
      </c>
      <c r="T47" s="8">
        <f>'june 18'!T46+'july 18'!S47</f>
        <v>0</v>
      </c>
      <c r="U47" s="8">
        <f>'june 18'!U46+'july 18'!Q47-'july 18'!S47</f>
        <v>0</v>
      </c>
      <c r="V47" s="8">
        <f t="shared" si="0"/>
        <v>5910.6950000000006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110.83</v>
      </c>
      <c r="E48" s="15">
        <f>'june 18'!E47+'july 18'!D48</f>
        <v>505.06</v>
      </c>
      <c r="F48" s="15">
        <f t="shared" ref="F48:T48" si="11">SUM(F44:F47)</f>
        <v>0</v>
      </c>
      <c r="G48" s="15">
        <f t="shared" si="11"/>
        <v>0</v>
      </c>
      <c r="H48" s="15">
        <f>'june 18'!H47+'july 18'!D48-'july 18'!F48</f>
        <v>26671.580000000005</v>
      </c>
      <c r="I48" s="15">
        <f t="shared" si="11"/>
        <v>9.0350000000000001</v>
      </c>
      <c r="J48" s="15">
        <f t="shared" si="11"/>
        <v>0</v>
      </c>
      <c r="K48" s="15">
        <f>'june 18'!K47+'july 18'!J48</f>
        <v>0</v>
      </c>
      <c r="L48" s="15">
        <f t="shared" si="11"/>
        <v>0</v>
      </c>
      <c r="M48" s="15">
        <f t="shared" si="11"/>
        <v>0</v>
      </c>
      <c r="N48" s="15">
        <f>'june 18'!N47+'july 18'!J48-'july 18'!L48</f>
        <v>9.0550000000000015</v>
      </c>
      <c r="O48" s="15">
        <f t="shared" si="11"/>
        <v>110.83</v>
      </c>
      <c r="P48" s="15">
        <f t="shared" si="11"/>
        <v>28.89</v>
      </c>
      <c r="Q48" s="15">
        <f t="shared" si="11"/>
        <v>0</v>
      </c>
      <c r="R48" s="15">
        <f>'june 18'!R47+'july 18'!Q48</f>
        <v>0</v>
      </c>
      <c r="S48" s="15">
        <f t="shared" si="11"/>
        <v>0</v>
      </c>
      <c r="T48" s="15">
        <f t="shared" si="11"/>
        <v>0</v>
      </c>
      <c r="U48" s="15">
        <f>'june 18'!U47+'july 18'!Q48-'july 18'!S48</f>
        <v>14.459999999999999</v>
      </c>
      <c r="V48" s="15">
        <f t="shared" si="0"/>
        <v>26695.095000000005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336.18</v>
      </c>
      <c r="E49" s="15">
        <f>'june 18'!E48+'july 18'!D49</f>
        <v>1427.19</v>
      </c>
      <c r="F49" s="15">
        <f t="shared" ref="F49:T49" si="12">F43+F48</f>
        <v>0</v>
      </c>
      <c r="G49" s="15">
        <f t="shared" si="12"/>
        <v>0</v>
      </c>
      <c r="H49" s="15">
        <f>'june 18'!H48+'july 18'!D49-'july 18'!F49</f>
        <v>54471.856999999996</v>
      </c>
      <c r="I49" s="15">
        <f t="shared" si="12"/>
        <v>9.0350000000000001</v>
      </c>
      <c r="J49" s="15">
        <f t="shared" si="12"/>
        <v>0</v>
      </c>
      <c r="K49" s="15">
        <f>'june 18'!K48+'july 18'!J49</f>
        <v>0</v>
      </c>
      <c r="L49" s="15">
        <f t="shared" si="12"/>
        <v>0</v>
      </c>
      <c r="M49" s="15">
        <f t="shared" si="12"/>
        <v>0</v>
      </c>
      <c r="N49" s="15">
        <f>'june 18'!N48+'july 18'!J49-'july 18'!L49</f>
        <v>9.0550000000000015</v>
      </c>
      <c r="O49" s="15">
        <f t="shared" si="12"/>
        <v>307.31</v>
      </c>
      <c r="P49" s="15">
        <f t="shared" si="12"/>
        <v>28.89</v>
      </c>
      <c r="Q49" s="15">
        <f t="shared" si="12"/>
        <v>0</v>
      </c>
      <c r="R49" s="15">
        <f>'june 18'!R48+'july 18'!Q49</f>
        <v>0</v>
      </c>
      <c r="S49" s="15">
        <f t="shared" si="12"/>
        <v>0</v>
      </c>
      <c r="T49" s="15">
        <f t="shared" si="12"/>
        <v>0</v>
      </c>
      <c r="U49" s="15">
        <f>'june 18'!U48+'july 18'!Q49-'july 18'!S49</f>
        <v>14.459999999999999</v>
      </c>
      <c r="V49" s="15">
        <f t="shared" si="0"/>
        <v>54495.371999999996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439.60200000000003</v>
      </c>
      <c r="E50" s="15">
        <f>'june 18'!E49+'july 18'!D50</f>
        <v>2154.02</v>
      </c>
      <c r="F50" s="15">
        <f t="shared" ref="F50:T50" si="13">F49+F38+F24</f>
        <v>0</v>
      </c>
      <c r="G50" s="15">
        <f t="shared" si="13"/>
        <v>0</v>
      </c>
      <c r="H50" s="15">
        <f>'june 18'!H49+'july 18'!D50-'july 18'!F50</f>
        <v>96946.498299999992</v>
      </c>
      <c r="I50" s="15">
        <f t="shared" si="13"/>
        <v>3740.4520000000002</v>
      </c>
      <c r="J50" s="15">
        <f t="shared" si="13"/>
        <v>15.169999999999998</v>
      </c>
      <c r="K50" s="15">
        <f>'june 18'!K49+'july 18'!J50</f>
        <v>61.332999999999998</v>
      </c>
      <c r="L50" s="15">
        <f t="shared" si="13"/>
        <v>0</v>
      </c>
      <c r="M50" s="15">
        <f t="shared" si="13"/>
        <v>0</v>
      </c>
      <c r="N50" s="15">
        <f>'june 18'!N49+'july 18'!J50-'july 18'!L50</f>
        <v>5389.5969999999998</v>
      </c>
      <c r="O50" s="15">
        <f t="shared" si="13"/>
        <v>405.94</v>
      </c>
      <c r="P50" s="15">
        <f t="shared" si="13"/>
        <v>170.09799999999996</v>
      </c>
      <c r="Q50" s="15">
        <f t="shared" si="13"/>
        <v>1.1300000000000001</v>
      </c>
      <c r="R50" s="15">
        <f>'june 18'!R49+'july 18'!Q50</f>
        <v>8.6300000000000008</v>
      </c>
      <c r="S50" s="15">
        <f t="shared" si="13"/>
        <v>0</v>
      </c>
      <c r="T50" s="15">
        <f t="shared" si="13"/>
        <v>0</v>
      </c>
      <c r="U50" s="15">
        <f>'june 18'!U49+'july 18'!Q50-'july 18'!S50</f>
        <v>744.92</v>
      </c>
      <c r="V50" s="15">
        <f t="shared" si="0"/>
        <v>103081.01529999998</v>
      </c>
      <c r="W50" s="17"/>
    </row>
    <row r="51" spans="1:23" s="27" customFormat="1" ht="24" hidden="1" customHeight="1" x14ac:dyDescent="0.25">
      <c r="C51" s="28"/>
      <c r="D51" s="88"/>
      <c r="E51" s="8" t="e">
        <f>'[1]feb 18'!E48+#REF!</f>
        <v>#REF!</v>
      </c>
      <c r="F51" s="88"/>
      <c r="G51" s="8">
        <f>'june 18'!G50+'july 18'!F51</f>
        <v>0</v>
      </c>
      <c r="H51" s="8" t="e">
        <f>'june 18'!H50+'july 18'!E51-'july 18'!G51</f>
        <v>#REF!</v>
      </c>
      <c r="I51" s="88"/>
      <c r="J51" s="88"/>
      <c r="K51" s="8" t="e">
        <f>'june 18'!K50+'july 18'!J51</f>
        <v>#REF!</v>
      </c>
      <c r="L51" s="88"/>
      <c r="M51" s="8">
        <f>'june 18'!M50+'july 18'!L51</f>
        <v>0</v>
      </c>
      <c r="N51" s="8">
        <f>'may 18'!N50+'june 18'!J50-'june 18'!L50</f>
        <v>4962.2130000000006</v>
      </c>
      <c r="O51" s="88"/>
      <c r="P51" s="88"/>
      <c r="Q51" s="88"/>
      <c r="R51" s="8">
        <f>'june 18'!R50+'july 18'!Q51</f>
        <v>0</v>
      </c>
      <c r="S51" s="88"/>
      <c r="T51" s="8">
        <f>'may 18'!T50+'june 18'!S50</f>
        <v>0</v>
      </c>
      <c r="U51" s="8" t="e">
        <f>'may 18'!U50+'june 18'!Q50-'june 18'!S50</f>
        <v>#REF!</v>
      </c>
      <c r="V51" s="8" t="e">
        <f t="shared" si="0"/>
        <v>#REF!</v>
      </c>
    </row>
    <row r="52" spans="1:23" s="31" customFormat="1" ht="24" hidden="1" customHeight="1" x14ac:dyDescent="0.25">
      <c r="C52" s="32"/>
      <c r="D52" s="33"/>
      <c r="E52" s="8" t="e">
        <f>'[1]feb 18'!E49+#REF!</f>
        <v>#REF!</v>
      </c>
      <c r="F52" s="33"/>
      <c r="G52" s="8">
        <f>'june 18'!G51+'july 18'!F52</f>
        <v>0</v>
      </c>
      <c r="H52" s="8" t="e">
        <f>'june 18'!H51+'july 18'!E52-'july 18'!G52</f>
        <v>#REF!</v>
      </c>
      <c r="I52" s="33"/>
      <c r="J52" s="33"/>
      <c r="K52" s="8" t="e">
        <f>'june 18'!K51+'july 18'!J52</f>
        <v>#REF!</v>
      </c>
      <c r="L52" s="33"/>
      <c r="M52" s="8">
        <f>'june 18'!M51+'july 18'!L52</f>
        <v>0</v>
      </c>
      <c r="N52" s="8">
        <f>'may 18'!N51+'june 18'!J51-'june 18'!L51</f>
        <v>0</v>
      </c>
      <c r="O52" s="33"/>
      <c r="P52" s="33"/>
      <c r="Q52" s="33"/>
      <c r="R52" s="8">
        <f>'june 18'!R51+'july 18'!Q52</f>
        <v>0</v>
      </c>
      <c r="S52" s="33"/>
      <c r="T52" s="8">
        <f>'may 18'!T51+'june 18'!S51</f>
        <v>0.09</v>
      </c>
      <c r="U52" s="8" t="e">
        <f>'may 18'!U51+'june 18'!Q51-'june 18'!S51</f>
        <v>#REF!</v>
      </c>
      <c r="V52" s="8" t="e">
        <f t="shared" si="0"/>
        <v>#REF!</v>
      </c>
    </row>
    <row r="53" spans="1:23" s="31" customFormat="1" ht="24" customHeight="1" x14ac:dyDescent="0.25">
      <c r="C53" s="32"/>
      <c r="D53" s="33"/>
      <c r="E53" s="63">
        <f>'APRIL 18'!E48+'may 18'!D49</f>
        <v>1157.347</v>
      </c>
      <c r="F53" s="33"/>
      <c r="G53" s="63"/>
      <c r="H53" s="63">
        <f>'Mar 18'!H47+'APRIL 18'!E48</f>
        <v>95318.428299999985</v>
      </c>
      <c r="I53" s="33"/>
      <c r="J53" s="33"/>
      <c r="K53" s="63">
        <f>'APRIL 18'!K48+'may 18'!J49</f>
        <v>30.321999999999999</v>
      </c>
      <c r="L53" s="33"/>
      <c r="M53" s="63"/>
      <c r="N53" s="63"/>
      <c r="O53" s="33"/>
      <c r="P53" s="33"/>
      <c r="Q53" s="33"/>
      <c r="R53" s="63">
        <f>'APRIL 18'!R48+'may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88">
        <f>D50+J50+Q50-F50-L50-S50</f>
        <v>455.90200000000004</v>
      </c>
      <c r="K54" s="28"/>
      <c r="L54" s="32">
        <f>'Mar 18'!V47+'APRIL 18'!E48+'APRIL 18'!K48+'APRIL 18'!R48</f>
        <v>101416.23229999999</v>
      </c>
      <c r="M54" s="28"/>
      <c r="N54" s="28"/>
      <c r="S54" s="28"/>
      <c r="V54" s="28"/>
    </row>
    <row r="55" spans="1:23" s="27" customFormat="1" ht="22.5" customHeight="1" x14ac:dyDescent="0.25">
      <c r="B55" s="28"/>
      <c r="C55" s="88"/>
      <c r="D55" s="196" t="s">
        <v>55</v>
      </c>
      <c r="E55" s="196"/>
      <c r="F55" s="196"/>
      <c r="G55" s="196"/>
      <c r="H55" s="37"/>
      <c r="I55" s="28"/>
      <c r="J55" s="88">
        <f>E50+K50+R50-G50-M50-T50</f>
        <v>2223.9830000000002</v>
      </c>
      <c r="K55" s="38"/>
      <c r="L55" s="32">
        <f>E50+K50+R50</f>
        <v>2223.9830000000002</v>
      </c>
      <c r="M55" s="38"/>
      <c r="N55" s="28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88">
        <f>H50+N50+U50</f>
        <v>103081.01529999998</v>
      </c>
      <c r="K56" s="41"/>
      <c r="L56" s="46">
        <f>'APRIL 18'!J55+'may 18'!J53</f>
        <v>102062.40129999997</v>
      </c>
      <c r="M56" s="41"/>
      <c r="N56" s="41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41"/>
      <c r="L57" s="41"/>
      <c r="M57" s="46" t="e">
        <f>'[1]feb 18'!J54+#REF!</f>
        <v>#REF!</v>
      </c>
      <c r="N57" s="41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'[1]aug 17'!J53+'[1]sep 17'!J51</f>
        <v>97392.012300000002</v>
      </c>
      <c r="K58" s="197"/>
      <c r="L58" s="197"/>
      <c r="M58" s="49"/>
      <c r="N58" s="47"/>
      <c r="O58" s="47"/>
      <c r="P58" s="47"/>
      <c r="Q58" s="90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89"/>
      <c r="L59" s="51"/>
      <c r="M59" s="47"/>
      <c r="N59" s="47"/>
      <c r="O59" s="47"/>
      <c r="P59" s="47"/>
      <c r="Q59" s="90"/>
      <c r="R59" s="201" t="s">
        <v>59</v>
      </c>
      <c r="S59" s="201"/>
      <c r="T59" s="201"/>
      <c r="U59" s="201"/>
      <c r="V59" s="201"/>
    </row>
    <row r="60" spans="1:23" ht="19.5" x14ac:dyDescent="0.3">
      <c r="F60" s="4"/>
      <c r="G60" s="46">
        <f>'june 18'!J55+'july 18'!J54</f>
        <v>103081.01529999998</v>
      </c>
      <c r="J60" s="200" t="s">
        <v>60</v>
      </c>
      <c r="K60" s="200"/>
      <c r="L60" s="200"/>
      <c r="M60" s="46">
        <f>'may 18'!J55+'june 18'!J53</f>
        <v>102628.41329999999</v>
      </c>
    </row>
    <row r="61" spans="1:23" ht="25.5" customHeight="1" x14ac:dyDescent="0.3">
      <c r="F61" s="4"/>
      <c r="G61" s="46">
        <f>'[1]oct 2017'!J53+'[1]nov 17'!J51</f>
        <v>98581.184299999994</v>
      </c>
      <c r="J61" s="51"/>
      <c r="K61" s="89"/>
      <c r="L61" s="51"/>
      <c r="N61" s="53">
        <f>'[1]sep 17'!J53+'[1]oct 2017'!J51</f>
        <v>97903.751300000004</v>
      </c>
    </row>
    <row r="62" spans="1:23" ht="24" customHeight="1" x14ac:dyDescent="0.3">
      <c r="J62" s="200" t="s">
        <v>61</v>
      </c>
      <c r="K62" s="200"/>
      <c r="L62" s="200"/>
    </row>
    <row r="63" spans="1:23" ht="19.5" x14ac:dyDescent="0.3">
      <c r="G63" s="41"/>
      <c r="J63" s="200" t="s">
        <v>62</v>
      </c>
      <c r="K63" s="200"/>
      <c r="L63" s="200"/>
    </row>
    <row r="67" spans="8:22" x14ac:dyDescent="0.3">
      <c r="H67" s="54"/>
      <c r="I67" s="55"/>
      <c r="J67" s="54"/>
    </row>
    <row r="68" spans="8:22" x14ac:dyDescent="0.3">
      <c r="H68" s="54"/>
      <c r="I68" s="55"/>
      <c r="J68" s="54"/>
    </row>
    <row r="69" spans="8:22" x14ac:dyDescent="0.3">
      <c r="H69" s="46">
        <f>'[1]nov 17'!J53+'[1]dec 17'!J51</f>
        <v>98988.2883</v>
      </c>
      <c r="I69" s="55"/>
      <c r="J69" s="54"/>
    </row>
    <row r="70" spans="8:22" x14ac:dyDescent="0.3">
      <c r="H70" s="54"/>
      <c r="I70" s="55"/>
      <c r="J70" s="54"/>
    </row>
    <row r="71" spans="8:22" x14ac:dyDescent="0.3">
      <c r="H71" s="54"/>
      <c r="I71" s="55"/>
      <c r="J71" s="54"/>
    </row>
    <row r="72" spans="8:22" x14ac:dyDescent="0.3">
      <c r="I72" s="52">
        <f>261.37+72.57</f>
        <v>333.94</v>
      </c>
      <c r="Q72" s="3"/>
      <c r="R72" s="3"/>
      <c r="S72" s="3"/>
      <c r="T72" s="4"/>
      <c r="U72" s="3"/>
      <c r="V72" s="3"/>
    </row>
    <row r="73" spans="8:22" x14ac:dyDescent="0.3">
      <c r="I73" s="52">
        <f>78.17+53.54</f>
        <v>131.71</v>
      </c>
      <c r="Q73" s="3"/>
      <c r="R73" s="3"/>
      <c r="S73" s="3"/>
      <c r="T73" s="4"/>
      <c r="U73" s="3"/>
      <c r="V73" s="3"/>
    </row>
  </sheetData>
  <mergeCells count="30">
    <mergeCell ref="J62:L62"/>
    <mergeCell ref="J63:L63"/>
    <mergeCell ref="B58:F58"/>
    <mergeCell ref="J58:L58"/>
    <mergeCell ref="R58:V58"/>
    <mergeCell ref="B59:F59"/>
    <mergeCell ref="R59:V59"/>
    <mergeCell ref="J60:L60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" right="0.7" top="0.75" bottom="0.75" header="0.3" footer="0.3"/>
  <pageSetup paperSize="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="84" zoomScaleNormal="84" workbookViewId="0">
      <pane ySplit="6" topLeftCell="A47" activePane="bottomLeft" state="frozen"/>
      <selection pane="bottomLeft" activeCell="R63" sqref="R63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112" customWidth="1"/>
    <col min="12" max="12" width="16.28515625" style="3" customWidth="1"/>
    <col min="13" max="13" width="19.5703125" style="112" customWidth="1"/>
    <col min="14" max="14" width="17.5703125" style="112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06"/>
      <c r="P4" s="193" t="s">
        <v>5</v>
      </c>
      <c r="Q4" s="194"/>
      <c r="R4" s="194"/>
      <c r="S4" s="194"/>
      <c r="T4" s="194"/>
      <c r="U4" s="194"/>
      <c r="V4" s="105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04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202" t="s">
        <v>9</v>
      </c>
      <c r="O5" s="106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04" t="s">
        <v>11</v>
      </c>
      <c r="E6" s="104" t="s">
        <v>12</v>
      </c>
      <c r="F6" s="104" t="s">
        <v>11</v>
      </c>
      <c r="G6" s="104" t="s">
        <v>12</v>
      </c>
      <c r="H6" s="104"/>
      <c r="I6" s="195"/>
      <c r="J6" s="104" t="s">
        <v>11</v>
      </c>
      <c r="K6" s="108" t="s">
        <v>12</v>
      </c>
      <c r="L6" s="104" t="s">
        <v>11</v>
      </c>
      <c r="M6" s="108" t="s">
        <v>12</v>
      </c>
      <c r="N6" s="202"/>
      <c r="O6" s="106"/>
      <c r="P6" s="195"/>
      <c r="Q6" s="104" t="s">
        <v>11</v>
      </c>
      <c r="R6" s="104" t="s">
        <v>12</v>
      </c>
      <c r="S6" s="104" t="s">
        <v>11</v>
      </c>
      <c r="T6" s="104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0.06</v>
      </c>
      <c r="E7" s="8">
        <f>'july 18'!E7+'aug 18'!D7</f>
        <v>0.64999999999999991</v>
      </c>
      <c r="F7" s="8">
        <v>0</v>
      </c>
      <c r="G7" s="8">
        <f>'july 18'!G7+'aug 18'!F7</f>
        <v>0</v>
      </c>
      <c r="H7" s="8">
        <f>'july 18'!H7+'aug 18'!D7-'aug 18'!F7</f>
        <v>458.80999999999989</v>
      </c>
      <c r="I7" s="8">
        <v>374.98699999999997</v>
      </c>
      <c r="J7" s="8">
        <v>0.62</v>
      </c>
      <c r="K7" s="109">
        <f>'july 18'!K7+'aug 18'!J7</f>
        <v>10.9</v>
      </c>
      <c r="L7" s="8">
        <v>0</v>
      </c>
      <c r="M7" s="109">
        <f>'july 18'!M7+'aug 18'!L7</f>
        <v>0</v>
      </c>
      <c r="N7" s="109">
        <f>'july 18'!N7+'aug 18'!J7-'aug 18'!L7</f>
        <v>519.88499999999999</v>
      </c>
      <c r="O7" s="9">
        <f>D7+J7</f>
        <v>0.67999999999999994</v>
      </c>
      <c r="P7" s="10">
        <v>1.2</v>
      </c>
      <c r="Q7" s="10">
        <v>0.16</v>
      </c>
      <c r="R7" s="8">
        <f>'july 18'!R7+'aug 18'!Q7</f>
        <v>0.99</v>
      </c>
      <c r="S7" s="10">
        <v>0</v>
      </c>
      <c r="T7" s="8">
        <f>'july 18'!T7+'aug 18'!S7</f>
        <v>0</v>
      </c>
      <c r="U7" s="8">
        <f>'july 18'!U7+'aug 18'!Q7-'aug 18'!S7</f>
        <v>69.600000000000023</v>
      </c>
      <c r="V7" s="8">
        <f>H7+N7+U7</f>
        <v>1048.2950000000001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'july 18'!E8+'aug 18'!D8</f>
        <v>0</v>
      </c>
      <c r="F8" s="8">
        <v>0</v>
      </c>
      <c r="G8" s="8">
        <f>'july 18'!G8+'aug 18'!F8</f>
        <v>0</v>
      </c>
      <c r="H8" s="8">
        <f>'july 18'!H8+'aug 18'!D8-'aug 18'!F8</f>
        <v>0</v>
      </c>
      <c r="I8" s="8"/>
      <c r="J8" s="8">
        <v>20.23</v>
      </c>
      <c r="K8" s="109">
        <f>'july 18'!K8+'aug 18'!J8</f>
        <v>20.23</v>
      </c>
      <c r="L8" s="8">
        <v>0</v>
      </c>
      <c r="M8" s="109">
        <f>'july 18'!M8+'aug 18'!L8</f>
        <v>0</v>
      </c>
      <c r="N8" s="109">
        <f>'july 18'!N8+'aug 18'!J8-'aug 18'!L8</f>
        <v>20.55</v>
      </c>
      <c r="O8" s="9"/>
      <c r="P8" s="10"/>
      <c r="Q8" s="10">
        <v>0.06</v>
      </c>
      <c r="R8" s="8">
        <f>'july 18'!R8+'aug 18'!Q8</f>
        <v>0.06</v>
      </c>
      <c r="S8" s="10">
        <v>0</v>
      </c>
      <c r="T8" s="8">
        <f>'july 18'!T8+'aug 18'!S8</f>
        <v>0</v>
      </c>
      <c r="U8" s="8">
        <f>'july 18'!U8+'aug 18'!Q8-'aug 18'!S8</f>
        <v>0.06</v>
      </c>
      <c r="V8" s="8">
        <f t="shared" ref="V8:V50" si="0">H8+N8+U8</f>
        <v>20.61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'july 18'!E9+'aug 18'!D9</f>
        <v>0.05</v>
      </c>
      <c r="F9" s="8">
        <v>0</v>
      </c>
      <c r="G9" s="8">
        <f>'july 18'!G9+'aug 18'!F9</f>
        <v>0</v>
      </c>
      <c r="H9" s="8">
        <f>'july 18'!H9+'aug 18'!D9-'aug 18'!F9</f>
        <v>309.7600000000001</v>
      </c>
      <c r="I9" s="8">
        <v>377.63600000000002</v>
      </c>
      <c r="J9" s="8">
        <v>1.1499999999999999</v>
      </c>
      <c r="K9" s="109">
        <f>'july 18'!K9+'aug 18'!J9</f>
        <v>8.51</v>
      </c>
      <c r="L9" s="8">
        <v>0</v>
      </c>
      <c r="M9" s="109">
        <f>'july 18'!M9+'aug 18'!L9</f>
        <v>0</v>
      </c>
      <c r="N9" s="109">
        <f>'july 18'!N9+'aug 18'!J9-'aug 18'!L9</f>
        <v>406.71000000000015</v>
      </c>
      <c r="O9" s="9">
        <f>D9+J9</f>
        <v>1.1499999999999999</v>
      </c>
      <c r="P9" s="10">
        <v>10.44</v>
      </c>
      <c r="Q9" s="10">
        <v>0.18</v>
      </c>
      <c r="R9" s="8">
        <f>'july 18'!R9+'aug 18'!Q9</f>
        <v>0.78</v>
      </c>
      <c r="S9" s="10">
        <v>0</v>
      </c>
      <c r="T9" s="8">
        <f>'july 18'!T9+'aug 18'!S9</f>
        <v>0</v>
      </c>
      <c r="U9" s="8">
        <f>'july 18'!U9+'aug 18'!Q9-'aug 18'!S9</f>
        <v>43.660000000000004</v>
      </c>
      <c r="V9" s="8">
        <f t="shared" si="0"/>
        <v>760.13000000000022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'july 18'!E10+'aug 18'!D10</f>
        <v>0.34</v>
      </c>
      <c r="F10" s="8">
        <v>0</v>
      </c>
      <c r="G10" s="8">
        <f>'july 18'!G10+'aug 18'!F10</f>
        <v>0</v>
      </c>
      <c r="H10" s="8">
        <f>'july 18'!H10+'aug 18'!D10-'aug 18'!F10</f>
        <v>7.36</v>
      </c>
      <c r="I10" s="8">
        <v>281.17800000000005</v>
      </c>
      <c r="J10" s="8">
        <v>0.7</v>
      </c>
      <c r="K10" s="109">
        <f>'july 18'!K10+'aug 18'!J10</f>
        <v>4.09</v>
      </c>
      <c r="L10" s="8">
        <v>0</v>
      </c>
      <c r="M10" s="109">
        <f>'july 18'!M10+'aug 18'!L10</f>
        <v>0</v>
      </c>
      <c r="N10" s="109">
        <f>'july 18'!N10+'aug 18'!J10-'aug 18'!L10</f>
        <v>328.31999999999988</v>
      </c>
      <c r="O10" s="9">
        <f>D10+J10</f>
        <v>0.7</v>
      </c>
      <c r="P10" s="10">
        <v>0</v>
      </c>
      <c r="Q10" s="10">
        <v>0</v>
      </c>
      <c r="R10" s="8">
        <f>'july 18'!R10+'aug 18'!Q10</f>
        <v>0.19</v>
      </c>
      <c r="S10" s="10">
        <v>0</v>
      </c>
      <c r="T10" s="8">
        <f>'july 18'!T10+'aug 18'!S10</f>
        <v>0</v>
      </c>
      <c r="U10" s="8">
        <f>'july 18'!U10+'aug 18'!Q10-'aug 18'!S10</f>
        <v>0.6</v>
      </c>
      <c r="V10" s="8">
        <f t="shared" si="0"/>
        <v>336.27999999999992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0.06</v>
      </c>
      <c r="E11" s="15">
        <f>'july 18'!E11+'aug 18'!D11</f>
        <v>1.04</v>
      </c>
      <c r="F11" s="15">
        <f t="shared" ref="F11:S11" si="1">SUM(F7:F10)</f>
        <v>0</v>
      </c>
      <c r="G11" s="15">
        <f>'july 18'!G11+'aug 18'!F11</f>
        <v>0</v>
      </c>
      <c r="H11" s="15">
        <f>'july 18'!H11+'aug 18'!D11-'aug 18'!F11</f>
        <v>775.93</v>
      </c>
      <c r="I11" s="15">
        <f t="shared" si="1"/>
        <v>1033.8010000000002</v>
      </c>
      <c r="J11" s="15">
        <f t="shared" si="1"/>
        <v>22.7</v>
      </c>
      <c r="K11" s="110">
        <f>'july 18'!K11+'aug 18'!J11</f>
        <v>44.05</v>
      </c>
      <c r="L11" s="15">
        <f t="shared" si="1"/>
        <v>0</v>
      </c>
      <c r="M11" s="110">
        <f>'july 18'!M11+'aug 18'!L11</f>
        <v>0</v>
      </c>
      <c r="N11" s="110">
        <f>'july 18'!N11+'aug 18'!J11-'aug 18'!L11</f>
        <v>1275.4649999999999</v>
      </c>
      <c r="O11" s="15">
        <f t="shared" si="1"/>
        <v>2.5299999999999998</v>
      </c>
      <c r="P11" s="15">
        <f t="shared" si="1"/>
        <v>11.639999999999999</v>
      </c>
      <c r="Q11" s="15">
        <f t="shared" si="1"/>
        <v>0.4</v>
      </c>
      <c r="R11" s="15">
        <f>'july 18'!R11+'aug 18'!Q11</f>
        <v>2.02</v>
      </c>
      <c r="S11" s="15">
        <f t="shared" si="1"/>
        <v>0</v>
      </c>
      <c r="T11" s="15">
        <f>'july 18'!T11+'aug 18'!S11</f>
        <v>0</v>
      </c>
      <c r="U11" s="15">
        <f>'july 18'!U11+'aug 18'!Q11-'aug 18'!S11</f>
        <v>113.92000000000003</v>
      </c>
      <c r="V11" s="15">
        <f t="shared" si="0"/>
        <v>2165.3150000000001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0.04</v>
      </c>
      <c r="E12" s="8">
        <f>'july 18'!E12+'aug 18'!D12</f>
        <v>1.87</v>
      </c>
      <c r="F12" s="8">
        <v>0</v>
      </c>
      <c r="G12" s="8">
        <f>'july 18'!G12+'aug 18'!F12</f>
        <v>0</v>
      </c>
      <c r="H12" s="8">
        <f>'july 18'!H12+'aug 18'!D12-'aug 18'!F12</f>
        <v>566.8399999999998</v>
      </c>
      <c r="I12" s="8">
        <v>542.76800000000014</v>
      </c>
      <c r="J12" s="8">
        <v>0.55000000000000004</v>
      </c>
      <c r="K12" s="109">
        <f>'july 18'!K12+'aug 18'!J12</f>
        <v>6.06</v>
      </c>
      <c r="L12" s="8">
        <v>0</v>
      </c>
      <c r="M12" s="109">
        <f>'july 18'!M12+'aug 18'!L12</f>
        <v>0</v>
      </c>
      <c r="N12" s="109">
        <f>'july 18'!N12+'aug 18'!J12-'aug 18'!L12</f>
        <v>668.60999999999979</v>
      </c>
      <c r="O12" s="9">
        <f>D12+J12</f>
        <v>0.59000000000000008</v>
      </c>
      <c r="P12" s="10">
        <v>4.57</v>
      </c>
      <c r="Q12" s="10">
        <v>0.23</v>
      </c>
      <c r="R12" s="8">
        <f>'july 18'!R12+'aug 18'!Q12</f>
        <v>1.3099999999999998</v>
      </c>
      <c r="S12" s="10">
        <v>0</v>
      </c>
      <c r="T12" s="8">
        <f>'july 18'!T12+'aug 18'!S12</f>
        <v>0</v>
      </c>
      <c r="U12" s="8">
        <f>'july 18'!U12+'aug 18'!Q12-'aug 18'!S12</f>
        <v>38.790000000000006</v>
      </c>
      <c r="V12" s="8">
        <f t="shared" si="0"/>
        <v>1274.2399999999996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0.3</v>
      </c>
      <c r="E13" s="8">
        <f>'july 18'!E13+'aug 18'!D13</f>
        <v>2.8299999999999996</v>
      </c>
      <c r="F13" s="8">
        <v>0</v>
      </c>
      <c r="G13" s="8">
        <f>'july 18'!G13+'aug 18'!F13</f>
        <v>0</v>
      </c>
      <c r="H13" s="8">
        <f>'july 18'!H13+'aug 18'!D13-'aug 18'!F13</f>
        <v>314.7600000000001</v>
      </c>
      <c r="I13" s="8">
        <v>370.01399999999995</v>
      </c>
      <c r="J13" s="8">
        <v>0.8</v>
      </c>
      <c r="K13" s="109">
        <f>'july 18'!K13+'aug 18'!J13</f>
        <v>6.02</v>
      </c>
      <c r="L13" s="8">
        <v>0</v>
      </c>
      <c r="M13" s="109">
        <f>'july 18'!M13+'aug 18'!L13</f>
        <v>0</v>
      </c>
      <c r="N13" s="109">
        <f>'july 18'!N13+'aug 18'!J13-'aug 18'!L13</f>
        <v>474.42</v>
      </c>
      <c r="O13" s="9">
        <f>D13+J13</f>
        <v>1.1000000000000001</v>
      </c>
      <c r="P13" s="10">
        <v>4.4930000000000003</v>
      </c>
      <c r="Q13" s="10">
        <v>0</v>
      </c>
      <c r="R13" s="8">
        <f>'july 18'!R13+'aug 18'!Q13</f>
        <v>0.3</v>
      </c>
      <c r="S13" s="10">
        <v>0</v>
      </c>
      <c r="T13" s="8">
        <f>'july 18'!T13+'aug 18'!S13</f>
        <v>0</v>
      </c>
      <c r="U13" s="8">
        <f>'july 18'!U13+'aug 18'!Q13-'aug 18'!S13</f>
        <v>20.889999999999997</v>
      </c>
      <c r="V13" s="8">
        <f t="shared" si="0"/>
        <v>810.07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0.1</v>
      </c>
      <c r="E14" s="8">
        <f>'july 18'!E14+'aug 18'!D14</f>
        <v>4.3499999999999996</v>
      </c>
      <c r="F14" s="8">
        <v>0</v>
      </c>
      <c r="G14" s="8">
        <f>'july 18'!G14+'aug 18'!F14</f>
        <v>0</v>
      </c>
      <c r="H14" s="8">
        <f>'july 18'!H14+'aug 18'!D14-'aug 18'!F14</f>
        <v>1507.3599999999994</v>
      </c>
      <c r="I14" s="8">
        <v>284.35599999999999</v>
      </c>
      <c r="J14" s="8">
        <v>0.74</v>
      </c>
      <c r="K14" s="109">
        <f>'july 18'!K14+'aug 18'!J14</f>
        <v>8.9699999999999989</v>
      </c>
      <c r="L14" s="8">
        <v>0</v>
      </c>
      <c r="M14" s="109">
        <f>'july 18'!M14+'aug 18'!L14</f>
        <v>0</v>
      </c>
      <c r="N14" s="109">
        <f>'july 18'!N14+'aug 18'!J14-'aug 18'!L14</f>
        <v>471.22000000000008</v>
      </c>
      <c r="O14" s="9">
        <f>D14+J14</f>
        <v>0.84</v>
      </c>
      <c r="P14" s="10">
        <v>6.7349999999999994</v>
      </c>
      <c r="Q14" s="10">
        <v>0.1</v>
      </c>
      <c r="R14" s="8">
        <f>'july 18'!R14+'aug 18'!Q14</f>
        <v>0.69</v>
      </c>
      <c r="S14" s="10">
        <v>0</v>
      </c>
      <c r="T14" s="8">
        <f>'july 18'!T14+'aug 18'!S14</f>
        <v>0</v>
      </c>
      <c r="U14" s="8">
        <f>'july 18'!U14+'aug 18'!Q14-'aug 18'!S14</f>
        <v>56.759999999999991</v>
      </c>
      <c r="V14" s="8">
        <f t="shared" si="0"/>
        <v>2035.3399999999995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0.44</v>
      </c>
      <c r="E15" s="15">
        <f>'july 18'!E15+'aug 18'!D15</f>
        <v>9.0499999999999989</v>
      </c>
      <c r="F15" s="15">
        <f t="shared" ref="F15:S15" si="2">F14+F13+F12</f>
        <v>0</v>
      </c>
      <c r="G15" s="15">
        <f>'july 18'!G15+'aug 18'!F15</f>
        <v>0</v>
      </c>
      <c r="H15" s="15">
        <f>'july 18'!H15+'aug 18'!D15-'aug 18'!F15</f>
        <v>2388.9599999999996</v>
      </c>
      <c r="I15" s="15">
        <f t="shared" si="2"/>
        <v>1197.1379999999999</v>
      </c>
      <c r="J15" s="15">
        <f t="shared" si="2"/>
        <v>2.09</v>
      </c>
      <c r="K15" s="110">
        <f>'july 18'!K15+'aug 18'!J15</f>
        <v>21.05</v>
      </c>
      <c r="L15" s="15">
        <f t="shared" si="2"/>
        <v>0</v>
      </c>
      <c r="M15" s="110">
        <f>'july 18'!M15+'aug 18'!L15</f>
        <v>0</v>
      </c>
      <c r="N15" s="110">
        <f>'july 18'!N15+'aug 18'!J15-'aug 18'!L15</f>
        <v>1614.2499999999998</v>
      </c>
      <c r="O15" s="15">
        <f t="shared" si="2"/>
        <v>2.5300000000000002</v>
      </c>
      <c r="P15" s="15">
        <f t="shared" si="2"/>
        <v>15.798</v>
      </c>
      <c r="Q15" s="15">
        <f t="shared" si="2"/>
        <v>0.33</v>
      </c>
      <c r="R15" s="15">
        <f>'july 18'!R15+'aug 18'!Q15</f>
        <v>2.2999999999999998</v>
      </c>
      <c r="S15" s="15">
        <f t="shared" si="2"/>
        <v>0</v>
      </c>
      <c r="T15" s="15">
        <f>'july 18'!T15+'aug 18'!S15</f>
        <v>0</v>
      </c>
      <c r="U15" s="15">
        <f>'july 18'!U15+'aug 18'!Q15-'aug 18'!S15</f>
        <v>116.44</v>
      </c>
      <c r="V15" s="15">
        <f t="shared" si="0"/>
        <v>4119.6499999999987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2.35</v>
      </c>
      <c r="E16" s="8">
        <f>'july 18'!E16+'aug 18'!D16</f>
        <v>5.7519999999999998</v>
      </c>
      <c r="F16" s="8">
        <v>0</v>
      </c>
      <c r="G16" s="8">
        <f>'july 18'!G16+'aug 18'!F16</f>
        <v>0</v>
      </c>
      <c r="H16" s="8">
        <f>'july 18'!H16+'aug 18'!D16-'aug 18'!F16</f>
        <v>967.47000000000037</v>
      </c>
      <c r="I16" s="8">
        <v>38.61</v>
      </c>
      <c r="J16" s="8">
        <v>0.19</v>
      </c>
      <c r="K16" s="109">
        <f>'july 18'!K16+'aug 18'!J16</f>
        <v>2.19</v>
      </c>
      <c r="L16" s="8">
        <v>0</v>
      </c>
      <c r="M16" s="109">
        <f>'july 18'!M16+'aug 18'!L16</f>
        <v>0</v>
      </c>
      <c r="N16" s="109">
        <f>'july 18'!N16+'aug 18'!J16-'aug 18'!L16</f>
        <v>76.174999999999969</v>
      </c>
      <c r="O16" s="9">
        <f>D16+J16</f>
        <v>2.54</v>
      </c>
      <c r="P16" s="10">
        <v>93.77</v>
      </c>
      <c r="Q16" s="10">
        <v>0.15</v>
      </c>
      <c r="R16" s="8">
        <f>'july 18'!R16+'aug 18'!Q16</f>
        <v>0.75</v>
      </c>
      <c r="S16" s="10">
        <v>0</v>
      </c>
      <c r="T16" s="8">
        <f>'july 18'!T16+'aug 18'!S16</f>
        <v>0</v>
      </c>
      <c r="U16" s="8">
        <f>'july 18'!U16+'aug 18'!Q16-'aug 18'!S16</f>
        <v>245.57999999999998</v>
      </c>
      <c r="V16" s="8">
        <f t="shared" si="0"/>
        <v>1289.2250000000004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'july 18'!E17+'aug 18'!D17</f>
        <v>0</v>
      </c>
      <c r="F17" s="21">
        <v>0</v>
      </c>
      <c r="G17" s="8">
        <f>'july 18'!G17+'aug 18'!F17</f>
        <v>0</v>
      </c>
      <c r="H17" s="8">
        <f>'july 18'!H17+'aug 18'!D17-'aug 18'!F17</f>
        <v>182.22</v>
      </c>
      <c r="I17" s="21">
        <v>265.88</v>
      </c>
      <c r="J17" s="21">
        <v>0.06</v>
      </c>
      <c r="K17" s="109">
        <f>'july 18'!K17+'aug 18'!J17</f>
        <v>2.573</v>
      </c>
      <c r="L17" s="21">
        <v>0</v>
      </c>
      <c r="M17" s="109">
        <f>'july 18'!M17+'aug 18'!L17</f>
        <v>0</v>
      </c>
      <c r="N17" s="109">
        <f>'july 18'!N17+'aug 18'!J17-'aug 18'!L17</f>
        <v>309.43599999999998</v>
      </c>
      <c r="O17" s="22">
        <f>D17+J17</f>
        <v>0.06</v>
      </c>
      <c r="P17" s="23">
        <v>6.11</v>
      </c>
      <c r="Q17" s="23">
        <v>0</v>
      </c>
      <c r="R17" s="8">
        <f>'july 18'!R17+'aug 18'!Q17</f>
        <v>0</v>
      </c>
      <c r="S17" s="23">
        <v>0</v>
      </c>
      <c r="T17" s="8">
        <f>'july 18'!T17+'aug 18'!S17</f>
        <v>0</v>
      </c>
      <c r="U17" s="8">
        <f>'july 18'!U17+'aug 18'!Q17-'aug 18'!S17</f>
        <v>45.21</v>
      </c>
      <c r="V17" s="8">
        <f t="shared" si="0"/>
        <v>536.86599999999999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7.0000000000000007E-2</v>
      </c>
      <c r="E18" s="8">
        <f>'july 18'!E18+'aug 18'!D18</f>
        <v>0.13</v>
      </c>
      <c r="F18" s="8">
        <v>0</v>
      </c>
      <c r="G18" s="8">
        <f>'july 18'!G18+'aug 18'!F18</f>
        <v>0</v>
      </c>
      <c r="H18" s="8">
        <f>'july 18'!H18+'aug 18'!D18-'aug 18'!F18</f>
        <v>198.19000000000005</v>
      </c>
      <c r="I18" s="8">
        <v>305.74</v>
      </c>
      <c r="J18" s="8">
        <v>0.53200000000000003</v>
      </c>
      <c r="K18" s="109">
        <f>'july 18'!K18+'aug 18'!J18</f>
        <v>1.8620000000000001</v>
      </c>
      <c r="L18" s="8">
        <v>0</v>
      </c>
      <c r="M18" s="109">
        <f>'july 18'!M18+'aug 18'!L18</f>
        <v>0</v>
      </c>
      <c r="N18" s="109">
        <f>'july 18'!N18+'aug 18'!J18-'aug 18'!L18</f>
        <v>304.38899999999995</v>
      </c>
      <c r="O18" s="9">
        <f>D18+J18</f>
        <v>0.60200000000000009</v>
      </c>
      <c r="P18" s="10">
        <v>1.92</v>
      </c>
      <c r="Q18" s="10">
        <v>0</v>
      </c>
      <c r="R18" s="8">
        <f>'july 18'!R18+'aug 18'!Q18</f>
        <v>0.15</v>
      </c>
      <c r="S18" s="10">
        <v>0</v>
      </c>
      <c r="T18" s="8">
        <f>'july 18'!T18+'aug 18'!S18</f>
        <v>0</v>
      </c>
      <c r="U18" s="8">
        <f>'july 18'!U18+'aug 18'!Q18-'aug 18'!S18</f>
        <v>7.8899999999999988</v>
      </c>
      <c r="V18" s="8">
        <f t="shared" si="0"/>
        <v>510.46899999999999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2.42</v>
      </c>
      <c r="E19" s="15">
        <f>'july 18'!E19+'aug 18'!D19</f>
        <v>5.8819999999999997</v>
      </c>
      <c r="F19" s="15">
        <f t="shared" ref="F19:S19" si="3">F16+F17+F18</f>
        <v>0</v>
      </c>
      <c r="G19" s="15">
        <f>'july 18'!G19+'aug 18'!F19</f>
        <v>0</v>
      </c>
      <c r="H19" s="15">
        <f>'july 18'!H19+'aug 18'!D19-'aug 18'!F19</f>
        <v>1347.8800000000003</v>
      </c>
      <c r="I19" s="15">
        <f t="shared" si="3"/>
        <v>610.23</v>
      </c>
      <c r="J19" s="15">
        <f t="shared" si="3"/>
        <v>0.78200000000000003</v>
      </c>
      <c r="K19" s="110">
        <f>'july 18'!K19+'aug 18'!J19</f>
        <v>6.625</v>
      </c>
      <c r="L19" s="15">
        <f t="shared" si="3"/>
        <v>0</v>
      </c>
      <c r="M19" s="110">
        <f>'july 18'!M19+'aug 18'!L19</f>
        <v>0</v>
      </c>
      <c r="N19" s="110">
        <f>'july 18'!N19+'aug 18'!J19-'aug 18'!L19</f>
        <v>690</v>
      </c>
      <c r="O19" s="15">
        <f t="shared" si="3"/>
        <v>3.202</v>
      </c>
      <c r="P19" s="15">
        <f t="shared" si="3"/>
        <v>101.8</v>
      </c>
      <c r="Q19" s="15">
        <f t="shared" si="3"/>
        <v>0.15</v>
      </c>
      <c r="R19" s="15">
        <f>'july 18'!R19+'aug 18'!Q19</f>
        <v>0.9</v>
      </c>
      <c r="S19" s="15">
        <f t="shared" si="3"/>
        <v>0</v>
      </c>
      <c r="T19" s="15">
        <f>'july 18'!T19+'aug 18'!S19</f>
        <v>0</v>
      </c>
      <c r="U19" s="15">
        <f>'july 18'!U19+'aug 18'!Q19-'aug 18'!S19</f>
        <v>298.67999999999995</v>
      </c>
      <c r="V19" s="15">
        <f t="shared" si="0"/>
        <v>2336.5600000000004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0.15</v>
      </c>
      <c r="E20" s="8">
        <f>'july 18'!E20+'aug 18'!D20</f>
        <v>0.54</v>
      </c>
      <c r="F20" s="8">
        <v>0</v>
      </c>
      <c r="G20" s="8">
        <f>'july 18'!G20+'aug 18'!F20</f>
        <v>0</v>
      </c>
      <c r="H20" s="8">
        <f>'july 18'!H20+'aug 18'!D20-'aug 18'!F20</f>
        <v>744.72999999999968</v>
      </c>
      <c r="I20" s="8">
        <v>115.875</v>
      </c>
      <c r="J20" s="8">
        <v>0.98</v>
      </c>
      <c r="K20" s="109">
        <f>'july 18'!K20+'aug 18'!J20</f>
        <v>8.41</v>
      </c>
      <c r="L20" s="8">
        <v>0</v>
      </c>
      <c r="M20" s="109">
        <f>'july 18'!M20+'aug 18'!L20</f>
        <v>0</v>
      </c>
      <c r="N20" s="109">
        <f>'july 18'!N20+'aug 18'!J20-'aug 18'!L20</f>
        <v>340.18999999999994</v>
      </c>
      <c r="O20" s="9">
        <f>D20+J20</f>
        <v>1.1299999999999999</v>
      </c>
      <c r="P20" s="10">
        <v>0.62</v>
      </c>
      <c r="Q20" s="10">
        <v>0.6</v>
      </c>
      <c r="R20" s="8">
        <f>'july 18'!R20+'aug 18'!Q20</f>
        <v>1.3199999999999998</v>
      </c>
      <c r="S20" s="10">
        <v>0</v>
      </c>
      <c r="T20" s="8">
        <f>'july 18'!T20+'aug 18'!S20</f>
        <v>0</v>
      </c>
      <c r="U20" s="8">
        <f>'july 18'!U20+'aug 18'!Q20-'aug 18'!S20</f>
        <v>40.82</v>
      </c>
      <c r="V20" s="8">
        <f t="shared" si="0"/>
        <v>1125.7399999999996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1.62</v>
      </c>
      <c r="E21" s="8">
        <f>'july 18'!E21+'aug 18'!D21</f>
        <v>2.16</v>
      </c>
      <c r="F21" s="8">
        <v>0</v>
      </c>
      <c r="G21" s="8">
        <f>'july 18'!G21+'aug 18'!F21</f>
        <v>0</v>
      </c>
      <c r="H21" s="8">
        <f>'july 18'!H21+'aug 18'!D21-'aug 18'!F21</f>
        <v>120.40999999999998</v>
      </c>
      <c r="I21" s="8">
        <v>308.03899999999999</v>
      </c>
      <c r="J21" s="8">
        <v>0.6</v>
      </c>
      <c r="K21" s="109">
        <f>'july 18'!K21+'aug 18'!J21</f>
        <v>2.5</v>
      </c>
      <c r="L21" s="8">
        <v>0</v>
      </c>
      <c r="M21" s="109">
        <f>'july 18'!M21+'aug 18'!L21</f>
        <v>0</v>
      </c>
      <c r="N21" s="109">
        <f>'july 18'!N21+'aug 18'!J21-'aug 18'!L21</f>
        <v>370.12300000000005</v>
      </c>
      <c r="O21" s="9">
        <f>D21+J21</f>
        <v>2.2200000000000002</v>
      </c>
      <c r="P21" s="10">
        <v>5.48</v>
      </c>
      <c r="Q21" s="10">
        <v>0</v>
      </c>
      <c r="R21" s="8">
        <f>'july 18'!R21+'aug 18'!Q21</f>
        <v>0</v>
      </c>
      <c r="S21" s="10">
        <v>0</v>
      </c>
      <c r="T21" s="8">
        <f>'july 18'!T21+'aug 18'!S21</f>
        <v>0</v>
      </c>
      <c r="U21" s="8">
        <f>'july 18'!U21+'aug 18'!Q21-'aug 18'!S21</f>
        <v>39.280000000000008</v>
      </c>
      <c r="V21" s="8">
        <f t="shared" si="0"/>
        <v>529.81299999999999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0.02</v>
      </c>
      <c r="E22" s="8">
        <f>'july 18'!E22+'aug 18'!D22</f>
        <v>0.55000000000000004</v>
      </c>
      <c r="F22" s="8">
        <v>0</v>
      </c>
      <c r="G22" s="8">
        <f>'july 18'!G22+'aug 18'!F22</f>
        <v>0</v>
      </c>
      <c r="H22" s="8">
        <f>'july 18'!H22+'aug 18'!D22-'aug 18'!F22</f>
        <v>450.45999999999992</v>
      </c>
      <c r="I22" s="8">
        <v>182.86399999999998</v>
      </c>
      <c r="J22" s="8">
        <v>1.88</v>
      </c>
      <c r="K22" s="109">
        <f>'july 18'!K22+'aug 18'!J22</f>
        <v>3.6799999999999997</v>
      </c>
      <c r="L22" s="8">
        <v>0</v>
      </c>
      <c r="M22" s="109">
        <f>'july 18'!M22+'aug 18'!L22</f>
        <v>0</v>
      </c>
      <c r="N22" s="109">
        <f>'july 18'!N22+'aug 18'!J22-'aug 18'!L22</f>
        <v>157.45000000000002</v>
      </c>
      <c r="O22" s="9">
        <f>D22+J22</f>
        <v>1.9</v>
      </c>
      <c r="P22" s="10">
        <v>5.87</v>
      </c>
      <c r="Q22" s="10">
        <v>0.1</v>
      </c>
      <c r="R22" s="8">
        <f>'july 18'!R22+'aug 18'!Q22</f>
        <v>0.27</v>
      </c>
      <c r="S22" s="10">
        <v>0</v>
      </c>
      <c r="T22" s="8">
        <f>'july 18'!T22+'aug 18'!S22</f>
        <v>0</v>
      </c>
      <c r="U22" s="8">
        <f>'july 18'!U22+'aug 18'!Q22-'aug 18'!S22</f>
        <v>14.66</v>
      </c>
      <c r="V22" s="8">
        <f t="shared" si="0"/>
        <v>622.56999999999994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1.79</v>
      </c>
      <c r="E23" s="15">
        <f>'july 18'!E23+'aug 18'!D23</f>
        <v>3.25</v>
      </c>
      <c r="F23" s="15">
        <f t="shared" ref="F23:S23" si="4">SUM(F20:F22)</f>
        <v>0</v>
      </c>
      <c r="G23" s="15">
        <f>'july 18'!G23+'aug 18'!F23</f>
        <v>0</v>
      </c>
      <c r="H23" s="15">
        <f>'july 18'!H23+'aug 18'!D23-'aug 18'!F23</f>
        <v>1315.5999999999995</v>
      </c>
      <c r="I23" s="15">
        <f t="shared" si="4"/>
        <v>606.77800000000002</v>
      </c>
      <c r="J23" s="15">
        <f t="shared" si="4"/>
        <v>3.46</v>
      </c>
      <c r="K23" s="110">
        <f>'july 18'!K23+'aug 18'!J23</f>
        <v>14.59</v>
      </c>
      <c r="L23" s="15">
        <f t="shared" si="4"/>
        <v>0</v>
      </c>
      <c r="M23" s="110">
        <f>'july 18'!M23+'aug 18'!L23</f>
        <v>0</v>
      </c>
      <c r="N23" s="110">
        <f>'july 18'!N23+'aug 18'!J23-'aug 18'!L23</f>
        <v>867.76300000000003</v>
      </c>
      <c r="O23" s="15">
        <f t="shared" si="4"/>
        <v>5.25</v>
      </c>
      <c r="P23" s="15">
        <f t="shared" si="4"/>
        <v>11.97</v>
      </c>
      <c r="Q23" s="15">
        <f t="shared" si="4"/>
        <v>0.7</v>
      </c>
      <c r="R23" s="15">
        <f>'july 18'!R23+'aug 18'!Q23</f>
        <v>1.5899999999999999</v>
      </c>
      <c r="S23" s="15">
        <f t="shared" si="4"/>
        <v>0</v>
      </c>
      <c r="T23" s="15">
        <f>'july 18'!T23+'aug 18'!S23</f>
        <v>0</v>
      </c>
      <c r="U23" s="15">
        <f>'july 18'!U23+'aug 18'!Q23-'aug 18'!S23</f>
        <v>94.760000000000019</v>
      </c>
      <c r="V23" s="15">
        <f t="shared" si="0"/>
        <v>2278.1229999999996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4.71</v>
      </c>
      <c r="E24" s="15">
        <f>'july 18'!E24+'aug 18'!D24</f>
        <v>19.222000000000001</v>
      </c>
      <c r="F24" s="15">
        <f t="shared" ref="F24:S24" si="5">F23+F19+F15+F11</f>
        <v>0</v>
      </c>
      <c r="G24" s="15">
        <f>'july 18'!G24+'aug 18'!F24</f>
        <v>0</v>
      </c>
      <c r="H24" s="15">
        <f>'july 18'!H24+'aug 18'!D24-'aug 18'!F24</f>
        <v>5828.369999999999</v>
      </c>
      <c r="I24" s="15">
        <f t="shared" si="5"/>
        <v>3447.9470000000001</v>
      </c>
      <c r="J24" s="15">
        <f t="shared" si="5"/>
        <v>29.032</v>
      </c>
      <c r="K24" s="110">
        <f>'july 18'!K24+'aug 18'!J24</f>
        <v>86.314999999999998</v>
      </c>
      <c r="L24" s="15">
        <f t="shared" si="5"/>
        <v>0</v>
      </c>
      <c r="M24" s="110">
        <f>'july 18'!M24+'aug 18'!L24</f>
        <v>0</v>
      </c>
      <c r="N24" s="110">
        <f>'july 18'!N24+'aug 18'!J24-'aug 18'!L24</f>
        <v>4447.4780000000001</v>
      </c>
      <c r="O24" s="15">
        <f t="shared" si="5"/>
        <v>13.511999999999999</v>
      </c>
      <c r="P24" s="15">
        <f t="shared" si="5"/>
        <v>141.20799999999997</v>
      </c>
      <c r="Q24" s="15">
        <f t="shared" si="5"/>
        <v>1.58</v>
      </c>
      <c r="R24" s="15">
        <f>'july 18'!R24+'aug 18'!Q24</f>
        <v>6.81</v>
      </c>
      <c r="S24" s="15">
        <f t="shared" si="5"/>
        <v>0</v>
      </c>
      <c r="T24" s="15">
        <f>'july 18'!T24+'aug 18'!S24</f>
        <v>0</v>
      </c>
      <c r="U24" s="15">
        <f>'july 18'!U24+'aug 18'!Q24-'aug 18'!S24</f>
        <v>623.79999999999995</v>
      </c>
      <c r="V24" s="15">
        <f t="shared" si="0"/>
        <v>10899.647999999997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7.77</v>
      </c>
      <c r="E25" s="8">
        <f>'july 18'!E25+'aug 18'!D25</f>
        <v>101.47000000000001</v>
      </c>
      <c r="F25" s="8">
        <v>0</v>
      </c>
      <c r="G25" s="8">
        <f>'july 18'!G25+'aug 18'!F25</f>
        <v>0</v>
      </c>
      <c r="H25" s="8">
        <f>'july 18'!H25+'aug 18'!D25-'aug 18'!F25</f>
        <v>6642.2020000000002</v>
      </c>
      <c r="I25" s="8">
        <v>42.29</v>
      </c>
      <c r="J25" s="8">
        <v>0</v>
      </c>
      <c r="K25" s="109">
        <f>'july 18'!K25+'aug 18'!J25</f>
        <v>0</v>
      </c>
      <c r="L25" s="8">
        <v>0</v>
      </c>
      <c r="M25" s="109">
        <f>'july 18'!M25+'aug 18'!L25</f>
        <v>0</v>
      </c>
      <c r="N25" s="109">
        <f>'july 18'!N25+'aug 18'!J25-'aug 18'!L25</f>
        <v>58.64</v>
      </c>
      <c r="O25" s="9">
        <f>D25+J25</f>
        <v>7.77</v>
      </c>
      <c r="P25" s="10">
        <v>0</v>
      </c>
      <c r="Q25" s="10">
        <v>0</v>
      </c>
      <c r="R25" s="8">
        <f>'july 18'!R25+'aug 18'!Q25</f>
        <v>0</v>
      </c>
      <c r="S25" s="10">
        <v>0</v>
      </c>
      <c r="T25" s="8">
        <f>'july 18'!T25+'aug 18'!S25</f>
        <v>0</v>
      </c>
      <c r="U25" s="8">
        <f>'july 18'!U25+'aug 18'!Q25-'aug 18'!S25</f>
        <v>0</v>
      </c>
      <c r="V25" s="8">
        <f t="shared" si="0"/>
        <v>6700.8420000000006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9.7100000000000009</v>
      </c>
      <c r="E26" s="8">
        <f>'july 18'!E26+'aug 18'!D26</f>
        <v>55.85</v>
      </c>
      <c r="F26" s="8">
        <v>0</v>
      </c>
      <c r="G26" s="8">
        <f>'july 18'!G26+'aug 18'!F26</f>
        <v>0</v>
      </c>
      <c r="H26" s="8">
        <f>'july 18'!H26+'aug 18'!D26-'aug 18'!F26</f>
        <v>4790.59</v>
      </c>
      <c r="I26" s="8">
        <v>47.46</v>
      </c>
      <c r="J26" s="8">
        <v>10.69</v>
      </c>
      <c r="K26" s="109">
        <f>'july 18'!K26+'aug 18'!J26</f>
        <v>12.96</v>
      </c>
      <c r="L26" s="8">
        <v>0</v>
      </c>
      <c r="M26" s="109">
        <f>'july 18'!M26+'aug 18'!L26</f>
        <v>0</v>
      </c>
      <c r="N26" s="109">
        <f>'july 18'!N26+'aug 18'!J26-'aug 18'!L26</f>
        <v>504.31799999999998</v>
      </c>
      <c r="O26" s="9">
        <f>D26+J26</f>
        <v>20.399999999999999</v>
      </c>
      <c r="P26" s="10">
        <v>0</v>
      </c>
      <c r="Q26" s="10">
        <v>0.23</v>
      </c>
      <c r="R26" s="8">
        <f>'july 18'!R26+'aug 18'!Q26</f>
        <v>0.63</v>
      </c>
      <c r="S26" s="10">
        <v>0</v>
      </c>
      <c r="T26" s="8">
        <f>'july 18'!T26+'aug 18'!S26</f>
        <v>0</v>
      </c>
      <c r="U26" s="8">
        <f>'july 18'!U26+'aug 18'!Q26-'aug 18'!S26</f>
        <v>2.2200000000000002</v>
      </c>
      <c r="V26" s="8">
        <f t="shared" si="0"/>
        <v>5297.1280000000006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17.48</v>
      </c>
      <c r="E27" s="15">
        <f>'july 18'!E27+'aug 18'!D27</f>
        <v>157.32000000000002</v>
      </c>
      <c r="F27" s="15">
        <f t="shared" ref="F27:S27" si="6">F26+F25</f>
        <v>0</v>
      </c>
      <c r="G27" s="15">
        <f>'july 18'!G27+'aug 18'!F27</f>
        <v>0</v>
      </c>
      <c r="H27" s="15">
        <f>'july 18'!H27+'aug 18'!D27-'aug 18'!F27</f>
        <v>11432.791999999999</v>
      </c>
      <c r="I27" s="15">
        <f t="shared" si="6"/>
        <v>89.75</v>
      </c>
      <c r="J27" s="15">
        <f t="shared" si="6"/>
        <v>10.69</v>
      </c>
      <c r="K27" s="110">
        <f>'july 18'!K27+'aug 18'!J27</f>
        <v>12.96</v>
      </c>
      <c r="L27" s="15">
        <f t="shared" si="6"/>
        <v>0</v>
      </c>
      <c r="M27" s="110">
        <f>'july 18'!M27+'aug 18'!L27</f>
        <v>0</v>
      </c>
      <c r="N27" s="110">
        <f>'july 18'!N27+'aug 18'!J27-'aug 18'!L27</f>
        <v>562.95800000000008</v>
      </c>
      <c r="O27" s="15">
        <f t="shared" si="6"/>
        <v>28.169999999999998</v>
      </c>
      <c r="P27" s="15">
        <f t="shared" si="6"/>
        <v>0</v>
      </c>
      <c r="Q27" s="15">
        <f t="shared" si="6"/>
        <v>0.23</v>
      </c>
      <c r="R27" s="15">
        <f>'july 18'!R27+'aug 18'!Q27</f>
        <v>0.63</v>
      </c>
      <c r="S27" s="15">
        <f t="shared" si="6"/>
        <v>0</v>
      </c>
      <c r="T27" s="15">
        <f>'july 18'!T27+'aug 18'!S27</f>
        <v>0</v>
      </c>
      <c r="U27" s="15">
        <f>'july 18'!U27+'aug 18'!Q27-'aug 18'!S27</f>
        <v>2.2200000000000002</v>
      </c>
      <c r="V27" s="15">
        <f t="shared" si="0"/>
        <v>11997.97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146.81</v>
      </c>
      <c r="E28" s="8">
        <f>'july 18'!E28+'aug 18'!D28</f>
        <v>270.33</v>
      </c>
      <c r="F28" s="8">
        <v>0</v>
      </c>
      <c r="G28" s="8">
        <f>'july 18'!G28+'aug 18'!F28</f>
        <v>0</v>
      </c>
      <c r="H28" s="8">
        <f>'july 18'!H28+'aug 18'!D28-'aug 18'!F28</f>
        <v>3409.2080000000001</v>
      </c>
      <c r="I28" s="8">
        <v>74.63</v>
      </c>
      <c r="J28" s="8">
        <v>0</v>
      </c>
      <c r="K28" s="109">
        <f>'july 18'!K28+'aug 18'!J28</f>
        <v>0</v>
      </c>
      <c r="L28" s="8">
        <v>0</v>
      </c>
      <c r="M28" s="109">
        <f>'july 18'!M28+'aug 18'!L28</f>
        <v>0</v>
      </c>
      <c r="N28" s="109">
        <f>'july 18'!N28+'aug 18'!J28-'aug 18'!L28</f>
        <v>51.790000000000006</v>
      </c>
      <c r="O28" s="9">
        <f>D28+J28</f>
        <v>146.81</v>
      </c>
      <c r="P28" s="10">
        <v>0</v>
      </c>
      <c r="Q28" s="10">
        <v>21.85</v>
      </c>
      <c r="R28" s="8">
        <f>'july 18'!R28+'aug 18'!Q28</f>
        <v>21.85</v>
      </c>
      <c r="S28" s="10">
        <v>0</v>
      </c>
      <c r="T28" s="8">
        <f>'july 18'!T28+'aug 18'!S28</f>
        <v>0</v>
      </c>
      <c r="U28" s="8">
        <f>'july 18'!U28+'aug 18'!Q28-'aug 18'!S28</f>
        <v>34.400000000000006</v>
      </c>
      <c r="V28" s="8">
        <f t="shared" si="0"/>
        <v>3495.3980000000001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11.035</v>
      </c>
      <c r="E29" s="8">
        <f>'july 18'!E29+'aug 18'!D29</f>
        <v>42.55</v>
      </c>
      <c r="F29" s="8">
        <v>0</v>
      </c>
      <c r="G29" s="8">
        <f>'july 18'!G29+'aug 18'!F29</f>
        <v>0</v>
      </c>
      <c r="H29" s="8">
        <f>'july 18'!H29+'aug 18'!D29-'aug 18'!F29</f>
        <v>42.55</v>
      </c>
      <c r="I29" s="8"/>
      <c r="J29" s="8">
        <v>0</v>
      </c>
      <c r="K29" s="109">
        <f>'july 18'!K29+'aug 18'!J29</f>
        <v>0</v>
      </c>
      <c r="L29" s="8">
        <v>0</v>
      </c>
      <c r="M29" s="109">
        <f>'july 18'!M29+'aug 18'!L29</f>
        <v>0</v>
      </c>
      <c r="N29" s="109">
        <f>'july 18'!N29+'aug 18'!J29-'aug 18'!L29</f>
        <v>0</v>
      </c>
      <c r="O29" s="9"/>
      <c r="P29" s="10"/>
      <c r="Q29" s="10">
        <v>0</v>
      </c>
      <c r="R29" s="8">
        <f>'july 18'!R29+'aug 18'!Q29</f>
        <v>0</v>
      </c>
      <c r="S29" s="10">
        <v>0</v>
      </c>
      <c r="T29" s="8">
        <f>'july 18'!T29+'aug 18'!S29</f>
        <v>0</v>
      </c>
      <c r="U29" s="8">
        <f>'july 18'!U29+'aug 18'!Q29-'aug 18'!S29</f>
        <v>0</v>
      </c>
      <c r="V29" s="8">
        <f t="shared" si="0"/>
        <v>42.55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10.67</v>
      </c>
      <c r="E30" s="8">
        <f>'july 18'!E30+'aug 18'!D30</f>
        <v>145.69699999999997</v>
      </c>
      <c r="F30" s="8">
        <v>0</v>
      </c>
      <c r="G30" s="8">
        <f>'july 18'!G30+'aug 18'!F30</f>
        <v>0</v>
      </c>
      <c r="H30" s="8">
        <f>'july 18'!H30+'aug 18'!D30-'aug 18'!F30</f>
        <v>3733.6890000000003</v>
      </c>
      <c r="I30" s="8"/>
      <c r="J30" s="8">
        <v>0</v>
      </c>
      <c r="K30" s="109">
        <f>'july 18'!K30+'aug 18'!J30</f>
        <v>0</v>
      </c>
      <c r="L30" s="8">
        <v>0</v>
      </c>
      <c r="M30" s="109">
        <f>'july 18'!M30+'aug 18'!L30</f>
        <v>0</v>
      </c>
      <c r="N30" s="109">
        <f>'july 18'!N30+'aug 18'!J30-'aug 18'!L30</f>
        <v>41.210000000000008</v>
      </c>
      <c r="O30" s="9"/>
      <c r="P30" s="10"/>
      <c r="Q30" s="10">
        <v>0</v>
      </c>
      <c r="R30" s="8">
        <f>'july 18'!R30+'aug 18'!Q30</f>
        <v>3</v>
      </c>
      <c r="S30" s="10">
        <v>0</v>
      </c>
      <c r="T30" s="8">
        <f>'july 18'!T30+'aug 18'!S30</f>
        <v>0</v>
      </c>
      <c r="U30" s="8">
        <f>'july 18'!U30+'aug 18'!Q30-'aug 18'!S30</f>
        <v>72.55</v>
      </c>
      <c r="V30" s="8">
        <f t="shared" si="0"/>
        <v>3847.4490000000005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5.22</v>
      </c>
      <c r="E31" s="8">
        <f>'july 18'!E31+'aug 18'!D31</f>
        <v>41.756</v>
      </c>
      <c r="F31" s="8">
        <v>0</v>
      </c>
      <c r="G31" s="8">
        <f>'july 18'!G31+'aug 18'!F31</f>
        <v>0</v>
      </c>
      <c r="H31" s="8">
        <f>'july 18'!H31+'aug 18'!D31-'aug 18'!F31</f>
        <v>2322.6372999999994</v>
      </c>
      <c r="I31" s="8">
        <v>109.83</v>
      </c>
      <c r="J31" s="8">
        <v>0</v>
      </c>
      <c r="K31" s="109">
        <f>'july 18'!K31+'aug 18'!J31</f>
        <v>1.78</v>
      </c>
      <c r="L31" s="8">
        <v>0</v>
      </c>
      <c r="M31" s="109">
        <f>'july 18'!M31+'aug 18'!L31</f>
        <v>0</v>
      </c>
      <c r="N31" s="109">
        <f>'july 18'!N31+'aug 18'!J31-'aug 18'!L31</f>
        <v>142.65799999999999</v>
      </c>
      <c r="O31" s="9">
        <f>D31+J31</f>
        <v>5.22</v>
      </c>
      <c r="P31" s="10">
        <v>0</v>
      </c>
      <c r="Q31" s="10">
        <v>0</v>
      </c>
      <c r="R31" s="8">
        <f>'july 18'!R31+'aug 18'!Q31</f>
        <v>0</v>
      </c>
      <c r="S31" s="10">
        <v>0</v>
      </c>
      <c r="T31" s="8">
        <f>'july 18'!T31+'aug 18'!S31</f>
        <v>0</v>
      </c>
      <c r="U31" s="8">
        <f>'july 18'!U31+'aug 18'!Q31-'aug 18'!S31</f>
        <v>17.88</v>
      </c>
      <c r="V31" s="8">
        <f t="shared" si="0"/>
        <v>2483.1752999999994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173.73500000000001</v>
      </c>
      <c r="E32" s="15">
        <f>'july 18'!E32+'aug 18'!D32</f>
        <v>500.33299999999997</v>
      </c>
      <c r="F32" s="15">
        <f t="shared" ref="F32:S32" si="7">F31+F30+F29+F28</f>
        <v>0</v>
      </c>
      <c r="G32" s="15">
        <f>'july 18'!G32+'aug 18'!F32</f>
        <v>0</v>
      </c>
      <c r="H32" s="15">
        <f>'july 18'!H32+'aug 18'!D32-'aug 18'!F32</f>
        <v>9508.0843000000004</v>
      </c>
      <c r="I32" s="15">
        <f t="shared" si="7"/>
        <v>184.45999999999998</v>
      </c>
      <c r="J32" s="15">
        <f t="shared" si="7"/>
        <v>0</v>
      </c>
      <c r="K32" s="110">
        <f>'july 18'!K32+'aug 18'!J32</f>
        <v>1.78</v>
      </c>
      <c r="L32" s="15">
        <f t="shared" si="7"/>
        <v>0</v>
      </c>
      <c r="M32" s="110">
        <f>'july 18'!M32+'aug 18'!L32</f>
        <v>0</v>
      </c>
      <c r="N32" s="110">
        <f>'july 18'!N32+'aug 18'!J32-'aug 18'!L32</f>
        <v>235.65800000000002</v>
      </c>
      <c r="O32" s="15">
        <f t="shared" si="7"/>
        <v>152.03</v>
      </c>
      <c r="P32" s="15">
        <f t="shared" si="7"/>
        <v>0</v>
      </c>
      <c r="Q32" s="15">
        <f t="shared" si="7"/>
        <v>21.85</v>
      </c>
      <c r="R32" s="15">
        <f>'july 18'!R32+'aug 18'!Q32</f>
        <v>24.85</v>
      </c>
      <c r="S32" s="15">
        <f t="shared" si="7"/>
        <v>0</v>
      </c>
      <c r="T32" s="15">
        <f>'july 18'!T32+'aug 18'!S32</f>
        <v>0</v>
      </c>
      <c r="U32" s="15">
        <f>'july 18'!U32+'aug 18'!Q32-'aug 18'!S32</f>
        <v>124.82999999999998</v>
      </c>
      <c r="V32" s="15">
        <f t="shared" si="0"/>
        <v>9868.5722999999998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6.6</v>
      </c>
      <c r="E33" s="8">
        <f>'july 18'!E33+'aug 18'!D33</f>
        <v>36.39</v>
      </c>
      <c r="F33" s="8">
        <v>0</v>
      </c>
      <c r="G33" s="8">
        <f>'july 18'!G33+'aug 18'!F33</f>
        <v>0</v>
      </c>
      <c r="H33" s="8">
        <f>'july 18'!H33+'aug 18'!D33-'aug 18'!F33</f>
        <v>4033.57</v>
      </c>
      <c r="I33" s="8">
        <v>3.8</v>
      </c>
      <c r="J33" s="8">
        <v>0</v>
      </c>
      <c r="K33" s="109">
        <f>'july 18'!K33+'aug 18'!J33</f>
        <v>0</v>
      </c>
      <c r="L33" s="8">
        <v>0</v>
      </c>
      <c r="M33" s="109">
        <f>'july 18'!M33+'aug 18'!L33</f>
        <v>0</v>
      </c>
      <c r="N33" s="109">
        <f>'july 18'!N33+'aug 18'!J33-'aug 18'!L33</f>
        <v>7.6</v>
      </c>
      <c r="O33" s="9">
        <f>D33+J33</f>
        <v>6.6</v>
      </c>
      <c r="P33" s="10">
        <v>0</v>
      </c>
      <c r="Q33" s="10">
        <v>0</v>
      </c>
      <c r="R33" s="8">
        <f>'july 18'!R33+'aug 18'!Q33</f>
        <v>0</v>
      </c>
      <c r="S33" s="10">
        <v>0</v>
      </c>
      <c r="T33" s="8">
        <f>'july 18'!T33+'aug 18'!S33</f>
        <v>0</v>
      </c>
      <c r="U33" s="8">
        <f>'july 18'!U33+'aug 18'!Q33-'aug 18'!S33</f>
        <v>0</v>
      </c>
      <c r="V33" s="8">
        <f t="shared" si="0"/>
        <v>4041.17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23.41</v>
      </c>
      <c r="E34" s="8">
        <f>'july 18'!E34+'aug 18'!D34</f>
        <v>136.66</v>
      </c>
      <c r="F34" s="8">
        <v>0</v>
      </c>
      <c r="G34" s="8">
        <f>'july 18'!G34+'aug 18'!F34</f>
        <v>0</v>
      </c>
      <c r="H34" s="8">
        <f>'july 18'!H34+'aug 18'!D34-'aug 18'!F34</f>
        <v>5113.239999999998</v>
      </c>
      <c r="I34" s="8">
        <v>2</v>
      </c>
      <c r="J34" s="8">
        <v>0</v>
      </c>
      <c r="K34" s="109">
        <f>'july 18'!K34+'aug 18'!J34</f>
        <v>0</v>
      </c>
      <c r="L34" s="8">
        <v>0</v>
      </c>
      <c r="M34" s="109">
        <f>'july 18'!M34+'aug 18'!L34</f>
        <v>0</v>
      </c>
      <c r="N34" s="109">
        <f>'july 18'!N34+'aug 18'!J34-'aug 18'!L34</f>
        <v>4</v>
      </c>
      <c r="O34" s="9">
        <f>D34+J34</f>
        <v>23.41</v>
      </c>
      <c r="P34" s="10">
        <v>0</v>
      </c>
      <c r="Q34" s="10">
        <v>0</v>
      </c>
      <c r="R34" s="8">
        <f>'july 18'!R34+'aug 18'!Q34</f>
        <v>0</v>
      </c>
      <c r="S34" s="10">
        <v>0</v>
      </c>
      <c r="T34" s="8">
        <f>'july 18'!T34+'aug 18'!S34</f>
        <v>0</v>
      </c>
      <c r="U34" s="8">
        <f>'july 18'!U34+'aug 18'!Q34-'aug 18'!S34</f>
        <v>0.03</v>
      </c>
      <c r="V34" s="8">
        <f t="shared" si="0"/>
        <v>5117.2699999999977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15.82</v>
      </c>
      <c r="E35" s="8">
        <f>'july 18'!E35+'aug 18'!D35</f>
        <v>43.459999999999994</v>
      </c>
      <c r="F35" s="8">
        <v>0</v>
      </c>
      <c r="G35" s="8">
        <f>'july 18'!G35+'aug 18'!F35</f>
        <v>0</v>
      </c>
      <c r="H35" s="8">
        <f>'july 18'!H35+'aug 18'!D35-'aug 18'!F35</f>
        <v>2553.98</v>
      </c>
      <c r="I35" s="8">
        <v>7.3</v>
      </c>
      <c r="J35" s="8">
        <v>0</v>
      </c>
      <c r="K35" s="109">
        <f>'july 18'!K35+'aug 18'!J35</f>
        <v>0</v>
      </c>
      <c r="L35" s="8">
        <v>0</v>
      </c>
      <c r="M35" s="109">
        <f>'july 18'!M35+'aug 18'!L35</f>
        <v>0</v>
      </c>
      <c r="N35" s="109">
        <f>'july 18'!N35+'aug 18'!J35-'aug 18'!L35</f>
        <v>155.65000000000003</v>
      </c>
      <c r="O35" s="9">
        <f>D35+J35</f>
        <v>15.82</v>
      </c>
      <c r="P35" s="10">
        <v>0</v>
      </c>
      <c r="Q35" s="10">
        <v>0</v>
      </c>
      <c r="R35" s="8">
        <f>'july 18'!R35+'aug 18'!Q35</f>
        <v>0</v>
      </c>
      <c r="S35" s="10">
        <v>0</v>
      </c>
      <c r="T35" s="8">
        <f>'july 18'!T35+'aug 18'!S35</f>
        <v>0</v>
      </c>
      <c r="U35" s="8">
        <f>'july 18'!U35+'aug 18'!Q35-'aug 18'!S35</f>
        <v>2.2000000000000002</v>
      </c>
      <c r="V35" s="8">
        <f t="shared" si="0"/>
        <v>2711.83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8.86</v>
      </c>
      <c r="E36" s="8">
        <f>'july 18'!E36+'aug 18'!D36</f>
        <v>91.780000000000015</v>
      </c>
      <c r="F36" s="8">
        <v>0</v>
      </c>
      <c r="G36" s="8">
        <f>'july 18'!G36+'aug 18'!F36</f>
        <v>0</v>
      </c>
      <c r="H36" s="8">
        <f>'july 18'!H36+'aug 18'!D36-'aug 18'!F36</f>
        <v>4262.9399999999996</v>
      </c>
      <c r="I36" s="8">
        <v>3.46</v>
      </c>
      <c r="J36" s="8">
        <v>0</v>
      </c>
      <c r="K36" s="109">
        <f>'july 18'!K36+'aug 18'!J36</f>
        <v>0</v>
      </c>
      <c r="L36" s="8">
        <v>0</v>
      </c>
      <c r="M36" s="109">
        <f>'july 18'!M36+'aug 18'!L36</f>
        <v>0</v>
      </c>
      <c r="N36" s="109">
        <f>'july 18'!N36+'aug 18'!J36-'aug 18'!L36</f>
        <v>6.92</v>
      </c>
      <c r="O36" s="9">
        <f>D36+J36</f>
        <v>8.86</v>
      </c>
      <c r="P36" s="10">
        <v>0</v>
      </c>
      <c r="Q36" s="10">
        <v>0</v>
      </c>
      <c r="R36" s="8">
        <f>'july 18'!R36+'aug 18'!Q36</f>
        <v>0</v>
      </c>
      <c r="S36" s="10">
        <v>0</v>
      </c>
      <c r="T36" s="8">
        <f>'july 18'!T36+'aug 18'!S36</f>
        <v>0</v>
      </c>
      <c r="U36" s="8">
        <f>'july 18'!U36+'aug 18'!Q36-'aug 18'!S36</f>
        <v>1.04</v>
      </c>
      <c r="V36" s="8">
        <f t="shared" si="0"/>
        <v>4270.8999999999996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54.69</v>
      </c>
      <c r="E37" s="15">
        <f>'july 18'!E37+'aug 18'!D37</f>
        <v>300.57</v>
      </c>
      <c r="F37" s="15">
        <f t="shared" ref="F37:S37" si="8">SUM(F33:F36)</f>
        <v>0</v>
      </c>
      <c r="G37" s="15">
        <f>'july 18'!G37+'aug 18'!F37</f>
        <v>0</v>
      </c>
      <c r="H37" s="15">
        <f>'july 18'!H37+'aug 18'!D37-'aug 18'!F37</f>
        <v>15956.01</v>
      </c>
      <c r="I37" s="15">
        <f t="shared" si="8"/>
        <v>16.559999999999999</v>
      </c>
      <c r="J37" s="15">
        <f t="shared" si="8"/>
        <v>0</v>
      </c>
      <c r="K37" s="110">
        <f>'july 18'!K37+'aug 18'!J37</f>
        <v>0</v>
      </c>
      <c r="L37" s="15">
        <f t="shared" si="8"/>
        <v>0</v>
      </c>
      <c r="M37" s="110">
        <f>'july 18'!M37+'aug 18'!L37</f>
        <v>0</v>
      </c>
      <c r="N37" s="110">
        <f>'july 18'!N37+'aug 18'!J37-'aug 18'!L37</f>
        <v>174.17000000000002</v>
      </c>
      <c r="O37" s="15">
        <f t="shared" si="8"/>
        <v>54.69</v>
      </c>
      <c r="P37" s="15">
        <f t="shared" si="8"/>
        <v>0</v>
      </c>
      <c r="Q37" s="15">
        <f t="shared" si="8"/>
        <v>0</v>
      </c>
      <c r="R37" s="15">
        <f>'july 18'!R37+'aug 18'!Q37</f>
        <v>0</v>
      </c>
      <c r="S37" s="15">
        <f t="shared" si="8"/>
        <v>0</v>
      </c>
      <c r="T37" s="15">
        <f>'july 18'!T37+'aug 18'!S37</f>
        <v>0</v>
      </c>
      <c r="U37" s="15">
        <f>'july 18'!U37+'aug 18'!Q37-'aug 18'!S37</f>
        <v>3.27</v>
      </c>
      <c r="V37" s="15">
        <f t="shared" si="0"/>
        <v>16133.45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245.905</v>
      </c>
      <c r="E38" s="15">
        <f>'july 18'!E38+'aug 18'!D38</f>
        <v>958.22299999999996</v>
      </c>
      <c r="F38" s="15">
        <f t="shared" ref="F38:S38" si="9">F37+F32+F27</f>
        <v>0</v>
      </c>
      <c r="G38" s="15">
        <f>'july 18'!G38+'aug 18'!F38</f>
        <v>0</v>
      </c>
      <c r="H38" s="15">
        <f>'july 18'!H38+'aug 18'!D38-'aug 18'!F38</f>
        <v>36896.886299999998</v>
      </c>
      <c r="I38" s="15">
        <f t="shared" si="9"/>
        <v>290.77</v>
      </c>
      <c r="J38" s="15">
        <f t="shared" si="9"/>
        <v>10.69</v>
      </c>
      <c r="K38" s="110">
        <f>'july 18'!K38+'aug 18'!J38</f>
        <v>14.74</v>
      </c>
      <c r="L38" s="15">
        <f t="shared" si="9"/>
        <v>0</v>
      </c>
      <c r="M38" s="110">
        <f>'july 18'!M38+'aug 18'!L38</f>
        <v>0</v>
      </c>
      <c r="N38" s="110">
        <f>'july 18'!N38+'aug 18'!J38-'aug 18'!L38</f>
        <v>972.78600000000006</v>
      </c>
      <c r="O38" s="15">
        <f t="shared" si="9"/>
        <v>234.89</v>
      </c>
      <c r="P38" s="15">
        <f t="shared" si="9"/>
        <v>0</v>
      </c>
      <c r="Q38" s="15">
        <f t="shared" si="9"/>
        <v>22.080000000000002</v>
      </c>
      <c r="R38" s="15">
        <f>'july 18'!R38+'aug 18'!Q38</f>
        <v>25.48</v>
      </c>
      <c r="S38" s="15">
        <f t="shared" si="9"/>
        <v>0</v>
      </c>
      <c r="T38" s="15">
        <f>'july 18'!T38+'aug 18'!S38</f>
        <v>0</v>
      </c>
      <c r="U38" s="15">
        <f>'july 18'!U38+'aug 18'!Q38-'aug 18'!S38</f>
        <v>130.32</v>
      </c>
      <c r="V38" s="15">
        <f t="shared" si="0"/>
        <v>37999.992299999998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76.122</v>
      </c>
      <c r="E39" s="8">
        <f>'july 18'!E39+'aug 18'!D39</f>
        <v>574.51200000000006</v>
      </c>
      <c r="F39" s="8">
        <v>0</v>
      </c>
      <c r="G39" s="8">
        <f>'july 18'!G39+'aug 18'!F39</f>
        <v>0</v>
      </c>
      <c r="H39" s="8">
        <f>'july 18'!H39+'aug 18'!D39-'aug 18'!F39</f>
        <v>9558.6479999999992</v>
      </c>
      <c r="I39" s="8">
        <v>0</v>
      </c>
      <c r="J39" s="8">
        <v>0</v>
      </c>
      <c r="K39" s="109">
        <f>'july 18'!K39+'aug 18'!J39</f>
        <v>0</v>
      </c>
      <c r="L39" s="8">
        <v>0</v>
      </c>
      <c r="M39" s="109">
        <f>'july 18'!M39+'aug 18'!L39</f>
        <v>0</v>
      </c>
      <c r="N39" s="109">
        <f>'july 18'!N39+'aug 18'!J39-'aug 18'!L39</f>
        <v>0</v>
      </c>
      <c r="O39" s="9">
        <f>D39+J39</f>
        <v>76.122</v>
      </c>
      <c r="P39" s="10">
        <v>0</v>
      </c>
      <c r="Q39" s="8">
        <v>0</v>
      </c>
      <c r="R39" s="8">
        <f>'july 18'!R39+'aug 18'!Q39</f>
        <v>0</v>
      </c>
      <c r="S39" s="10">
        <v>0</v>
      </c>
      <c r="T39" s="8">
        <f>'july 18'!T39+'aug 18'!S39</f>
        <v>0</v>
      </c>
      <c r="U39" s="8">
        <f>'july 18'!U39+'aug 18'!Q39-'aug 18'!S39</f>
        <v>0</v>
      </c>
      <c r="V39" s="8">
        <f t="shared" si="0"/>
        <v>9558.6479999999992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35.07</v>
      </c>
      <c r="E40" s="8">
        <f>'july 18'!E40+'aug 18'!D40</f>
        <v>155.38</v>
      </c>
      <c r="F40" s="8">
        <v>0</v>
      </c>
      <c r="G40" s="8">
        <f>'july 18'!G40+'aug 18'!F40</f>
        <v>0</v>
      </c>
      <c r="H40" s="8">
        <f>'july 18'!H40+'aug 18'!D40-'aug 18'!F40</f>
        <v>6623.7639999999956</v>
      </c>
      <c r="I40" s="8">
        <v>0</v>
      </c>
      <c r="J40" s="8">
        <v>0</v>
      </c>
      <c r="K40" s="109">
        <f>'july 18'!K40+'aug 18'!J40</f>
        <v>0</v>
      </c>
      <c r="L40" s="8">
        <v>0</v>
      </c>
      <c r="M40" s="109">
        <f>'july 18'!M40+'aug 18'!L40</f>
        <v>0</v>
      </c>
      <c r="N40" s="109">
        <f>'july 18'!N40+'aug 18'!J40-'aug 18'!L40</f>
        <v>0</v>
      </c>
      <c r="O40" s="9">
        <f>D40+J40</f>
        <v>35.07</v>
      </c>
      <c r="P40" s="10">
        <v>0</v>
      </c>
      <c r="Q40" s="8">
        <v>0</v>
      </c>
      <c r="R40" s="8">
        <f>'july 18'!R40+'aug 18'!Q40</f>
        <v>0</v>
      </c>
      <c r="S40" s="10">
        <v>0</v>
      </c>
      <c r="T40" s="8">
        <f>'july 18'!T40+'aug 18'!S40</f>
        <v>0</v>
      </c>
      <c r="U40" s="8">
        <f>'july 18'!U40+'aug 18'!Q40-'aug 18'!S40</f>
        <v>0</v>
      </c>
      <c r="V40" s="8">
        <f t="shared" si="0"/>
        <v>6623.7639999999956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176.98</v>
      </c>
      <c r="E41" s="8">
        <f>'july 18'!E41+'aug 18'!D41</f>
        <v>419.74</v>
      </c>
      <c r="F41" s="8">
        <v>0</v>
      </c>
      <c r="G41" s="8">
        <f>'july 18'!G41+'aug 18'!F41</f>
        <v>0</v>
      </c>
      <c r="H41" s="8">
        <f>'july 18'!H41+'aug 18'!D41-'aug 18'!F41</f>
        <v>11845.366999999997</v>
      </c>
      <c r="I41" s="8">
        <v>0</v>
      </c>
      <c r="J41" s="8">
        <v>0</v>
      </c>
      <c r="K41" s="109">
        <f>'july 18'!K41+'aug 18'!J41</f>
        <v>0</v>
      </c>
      <c r="L41" s="8">
        <v>0</v>
      </c>
      <c r="M41" s="109">
        <f>'july 18'!M41+'aug 18'!L41</f>
        <v>0</v>
      </c>
      <c r="N41" s="109">
        <f>'july 18'!N41+'aug 18'!J41-'aug 18'!L41</f>
        <v>0</v>
      </c>
      <c r="O41" s="9">
        <f>D41+J41</f>
        <v>176.98</v>
      </c>
      <c r="P41" s="10">
        <v>0</v>
      </c>
      <c r="Q41" s="8">
        <v>0</v>
      </c>
      <c r="R41" s="8">
        <f>'july 18'!R41+'aug 18'!Q41</f>
        <v>0</v>
      </c>
      <c r="S41" s="10">
        <v>0</v>
      </c>
      <c r="T41" s="8">
        <f>'july 18'!T41+'aug 18'!S41</f>
        <v>0</v>
      </c>
      <c r="U41" s="8">
        <f>'july 18'!U41+'aug 18'!Q41-'aug 18'!S41</f>
        <v>0</v>
      </c>
      <c r="V41" s="8">
        <f t="shared" si="0"/>
        <v>11845.366999999997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24</v>
      </c>
      <c r="E42" s="8">
        <f>'july 18'!E42+'aug 18'!D42</f>
        <v>84.67</v>
      </c>
      <c r="F42" s="8">
        <v>0</v>
      </c>
      <c r="G42" s="8">
        <f>'july 18'!G42+'aug 18'!F42</f>
        <v>0</v>
      </c>
      <c r="H42" s="8">
        <f>'july 18'!H42+'aug 18'!D42-'aug 18'!F42</f>
        <v>84.67</v>
      </c>
      <c r="I42" s="8"/>
      <c r="J42" s="8">
        <v>0</v>
      </c>
      <c r="K42" s="109">
        <f>'july 18'!K42+'aug 18'!J42</f>
        <v>0</v>
      </c>
      <c r="L42" s="8">
        <v>0</v>
      </c>
      <c r="M42" s="109">
        <f>'july 18'!M42+'aug 18'!L42</f>
        <v>0</v>
      </c>
      <c r="N42" s="109">
        <f>'july 18'!N42+'aug 18'!J42-'aug 18'!L42</f>
        <v>0</v>
      </c>
      <c r="O42" s="9"/>
      <c r="P42" s="10"/>
      <c r="Q42" s="8">
        <v>0</v>
      </c>
      <c r="R42" s="8">
        <f>'july 18'!R42+'aug 18'!Q42</f>
        <v>0</v>
      </c>
      <c r="S42" s="10">
        <v>0</v>
      </c>
      <c r="T42" s="8">
        <f>'july 18'!T42+'aug 18'!S42</f>
        <v>0</v>
      </c>
      <c r="U42" s="8">
        <f>'july 18'!U42+'aug 18'!Q42-'aug 18'!S42</f>
        <v>0</v>
      </c>
      <c r="V42" s="8">
        <f t="shared" si="0"/>
        <v>84.67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312.17200000000003</v>
      </c>
      <c r="E43" s="15">
        <f>'july 18'!E43+'aug 18'!D43</f>
        <v>1234.3020000000001</v>
      </c>
      <c r="F43" s="15">
        <f t="shared" ref="F43:S43" si="10">SUM(F39:F42)</f>
        <v>0</v>
      </c>
      <c r="G43" s="15">
        <f>'july 18'!G43+'aug 18'!F43</f>
        <v>0</v>
      </c>
      <c r="H43" s="15">
        <f>'july 18'!H43+'aug 18'!D43-'aug 18'!F43</f>
        <v>28112.44899999999</v>
      </c>
      <c r="I43" s="15">
        <f t="shared" si="10"/>
        <v>0</v>
      </c>
      <c r="J43" s="15">
        <f t="shared" si="10"/>
        <v>0</v>
      </c>
      <c r="K43" s="110">
        <f>'july 18'!K43+'aug 18'!J43</f>
        <v>0</v>
      </c>
      <c r="L43" s="15">
        <f t="shared" si="10"/>
        <v>0</v>
      </c>
      <c r="M43" s="110">
        <f>'july 18'!M43+'aug 18'!L43</f>
        <v>0</v>
      </c>
      <c r="N43" s="110">
        <f>'july 18'!N43+'aug 18'!J43-'aug 18'!L43</f>
        <v>0</v>
      </c>
      <c r="O43" s="15">
        <f t="shared" si="10"/>
        <v>288.17200000000003</v>
      </c>
      <c r="P43" s="15">
        <f t="shared" si="10"/>
        <v>0</v>
      </c>
      <c r="Q43" s="15">
        <f t="shared" si="10"/>
        <v>0</v>
      </c>
      <c r="R43" s="15">
        <f>'july 18'!R43+'aug 18'!Q43</f>
        <v>0</v>
      </c>
      <c r="S43" s="15">
        <f t="shared" si="10"/>
        <v>0</v>
      </c>
      <c r="T43" s="15">
        <f>'july 18'!T43+'aug 18'!S43</f>
        <v>0</v>
      </c>
      <c r="U43" s="15">
        <f>'july 18'!U43+'aug 18'!Q43-'aug 18'!S43</f>
        <v>0</v>
      </c>
      <c r="V43" s="15">
        <f t="shared" si="0"/>
        <v>28112.44899999999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39.200000000000003</v>
      </c>
      <c r="E44" s="8">
        <f>'july 18'!E44+'aug 18'!D44</f>
        <v>234.02999999999997</v>
      </c>
      <c r="F44" s="8">
        <v>0</v>
      </c>
      <c r="G44" s="8">
        <f>'july 18'!G44+'aug 18'!F44</f>
        <v>0</v>
      </c>
      <c r="H44" s="8">
        <f>'july 18'!H44+'aug 18'!D44-'aug 18'!F44</f>
        <v>7141.2000000000016</v>
      </c>
      <c r="I44" s="8">
        <v>0.68</v>
      </c>
      <c r="J44" s="8">
        <v>0</v>
      </c>
      <c r="K44" s="109">
        <f>'july 18'!K44+'aug 18'!J44</f>
        <v>0</v>
      </c>
      <c r="L44" s="8">
        <v>0</v>
      </c>
      <c r="M44" s="109">
        <f>'july 18'!M44+'aug 18'!L44</f>
        <v>0</v>
      </c>
      <c r="N44" s="109">
        <f>'july 18'!N44+'aug 18'!J44-'aug 18'!L44</f>
        <v>0.70000000000000007</v>
      </c>
      <c r="O44" s="9">
        <f>D44+J44</f>
        <v>39.200000000000003</v>
      </c>
      <c r="P44" s="10">
        <v>14.43</v>
      </c>
      <c r="Q44" s="10">
        <v>0</v>
      </c>
      <c r="R44" s="8">
        <f>'july 18'!R44+'aug 18'!Q44</f>
        <v>0</v>
      </c>
      <c r="S44" s="10">
        <v>0</v>
      </c>
      <c r="T44" s="8">
        <f>'july 18'!T44+'aug 18'!S44</f>
        <v>0</v>
      </c>
      <c r="U44" s="8">
        <f>'july 18'!U44+'aug 18'!Q44-'aug 18'!S44</f>
        <v>14.43</v>
      </c>
      <c r="V44" s="8">
        <f t="shared" si="0"/>
        <v>7156.3300000000017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39.57</v>
      </c>
      <c r="E45" s="8">
        <f>'july 18'!E45+'aug 18'!D45</f>
        <v>115.19999999999999</v>
      </c>
      <c r="F45" s="8">
        <v>0</v>
      </c>
      <c r="G45" s="8">
        <f>'july 18'!G45+'aug 18'!F45</f>
        <v>0</v>
      </c>
      <c r="H45" s="8">
        <f>'july 18'!H45+'aug 18'!D45-'aug 18'!F45</f>
        <v>6397.9200000000019</v>
      </c>
      <c r="I45" s="8">
        <v>0.96</v>
      </c>
      <c r="J45" s="8">
        <v>0</v>
      </c>
      <c r="K45" s="109">
        <f>'july 18'!K45+'aug 18'!J45</f>
        <v>0</v>
      </c>
      <c r="L45" s="8">
        <v>0</v>
      </c>
      <c r="M45" s="109">
        <f>'july 18'!M45+'aug 18'!L45</f>
        <v>0</v>
      </c>
      <c r="N45" s="109">
        <f>'july 18'!N45+'aug 18'!J45-'aug 18'!L45</f>
        <v>0.96</v>
      </c>
      <c r="O45" s="9">
        <f>D45+J45</f>
        <v>39.57</v>
      </c>
      <c r="P45" s="10">
        <v>0</v>
      </c>
      <c r="Q45" s="10">
        <v>0</v>
      </c>
      <c r="R45" s="8">
        <f>'july 18'!R45+'aug 18'!Q45</f>
        <v>0</v>
      </c>
      <c r="S45" s="10">
        <v>0</v>
      </c>
      <c r="T45" s="8">
        <f>'july 18'!T45+'aug 18'!S45</f>
        <v>0</v>
      </c>
      <c r="U45" s="8">
        <f>'july 18'!U45+'aug 18'!Q45-'aug 18'!S45</f>
        <v>0</v>
      </c>
      <c r="V45" s="8">
        <f t="shared" si="0"/>
        <v>6398.8800000000019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11.66</v>
      </c>
      <c r="E46" s="8">
        <f>'july 18'!E46+'aug 18'!D46</f>
        <v>123.33999999999999</v>
      </c>
      <c r="F46" s="8">
        <v>0</v>
      </c>
      <c r="G46" s="8">
        <f>'july 18'!G46+'aug 18'!F46</f>
        <v>0</v>
      </c>
      <c r="H46" s="8">
        <f>'july 18'!H46+'aug 18'!D46-'aug 18'!F46</f>
        <v>7312.7</v>
      </c>
      <c r="I46" s="8">
        <v>6.89</v>
      </c>
      <c r="J46" s="8">
        <v>0</v>
      </c>
      <c r="K46" s="109">
        <f>'july 18'!K46+'aug 18'!J46</f>
        <v>0</v>
      </c>
      <c r="L46" s="8">
        <v>0</v>
      </c>
      <c r="M46" s="109">
        <f>'july 18'!M46+'aug 18'!L46</f>
        <v>0</v>
      </c>
      <c r="N46" s="109">
        <f>'july 18'!N46+'aug 18'!J46-'aug 18'!L46</f>
        <v>6.89</v>
      </c>
      <c r="O46" s="9">
        <f>D46+J46</f>
        <v>11.66</v>
      </c>
      <c r="P46" s="10">
        <v>0.03</v>
      </c>
      <c r="Q46" s="10">
        <v>0</v>
      </c>
      <c r="R46" s="8">
        <f>'july 18'!R46+'aug 18'!Q46</f>
        <v>0</v>
      </c>
      <c r="S46" s="10">
        <v>0</v>
      </c>
      <c r="T46" s="8">
        <f>'july 18'!T46+'aug 18'!S46</f>
        <v>0</v>
      </c>
      <c r="U46" s="8">
        <f>'july 18'!U46+'aug 18'!Q46-'aug 18'!S46</f>
        <v>0.03</v>
      </c>
      <c r="V46" s="8">
        <f t="shared" si="0"/>
        <v>7319.62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42.2</v>
      </c>
      <c r="E47" s="8">
        <f>'july 18'!E47+'aug 18'!D47</f>
        <v>165.12</v>
      </c>
      <c r="F47" s="8">
        <v>0</v>
      </c>
      <c r="G47" s="8">
        <f>'july 18'!G47+'aug 18'!F47</f>
        <v>0</v>
      </c>
      <c r="H47" s="8">
        <f>'july 18'!H47+'aug 18'!D47-'aug 18'!F47</f>
        <v>5952.39</v>
      </c>
      <c r="I47" s="8">
        <v>0.505</v>
      </c>
      <c r="J47" s="8">
        <v>0</v>
      </c>
      <c r="K47" s="109">
        <f>'july 18'!K47+'aug 18'!J47</f>
        <v>0</v>
      </c>
      <c r="L47" s="8">
        <v>0</v>
      </c>
      <c r="M47" s="109">
        <f>'july 18'!M47+'aug 18'!L47</f>
        <v>0</v>
      </c>
      <c r="N47" s="109">
        <f>'july 18'!N47+'aug 18'!J47-'aug 18'!L47</f>
        <v>0.505</v>
      </c>
      <c r="O47" s="9">
        <f>D47+J47</f>
        <v>42.2</v>
      </c>
      <c r="P47" s="10">
        <v>14.43</v>
      </c>
      <c r="Q47" s="10">
        <v>0</v>
      </c>
      <c r="R47" s="8">
        <f>'july 18'!R47+'aug 18'!Q47</f>
        <v>0</v>
      </c>
      <c r="S47" s="10">
        <v>0</v>
      </c>
      <c r="T47" s="8">
        <f>'july 18'!T47+'aug 18'!S47</f>
        <v>0</v>
      </c>
      <c r="U47" s="8">
        <f>'july 18'!U47+'aug 18'!Q47-'aug 18'!S47</f>
        <v>0</v>
      </c>
      <c r="V47" s="8">
        <f t="shared" si="0"/>
        <v>5952.8950000000004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132.63</v>
      </c>
      <c r="E48" s="15">
        <f>'july 18'!E48+'aug 18'!D48</f>
        <v>637.69000000000005</v>
      </c>
      <c r="F48" s="15">
        <f t="shared" ref="F48:S48" si="11">SUM(F44:F47)</f>
        <v>0</v>
      </c>
      <c r="G48" s="15">
        <f>'july 18'!G48+'aug 18'!F48</f>
        <v>0</v>
      </c>
      <c r="H48" s="15">
        <f>'july 18'!H48+'aug 18'!D48-'aug 18'!F48</f>
        <v>26804.210000000006</v>
      </c>
      <c r="I48" s="15">
        <f t="shared" si="11"/>
        <v>9.0350000000000001</v>
      </c>
      <c r="J48" s="15">
        <f t="shared" si="11"/>
        <v>0</v>
      </c>
      <c r="K48" s="110">
        <f>'july 18'!K48+'aug 18'!J48</f>
        <v>0</v>
      </c>
      <c r="L48" s="15">
        <f t="shared" si="11"/>
        <v>0</v>
      </c>
      <c r="M48" s="110">
        <f>'july 18'!M48+'aug 18'!L48</f>
        <v>0</v>
      </c>
      <c r="N48" s="110">
        <f>'july 18'!N48+'aug 18'!J48-'aug 18'!L48</f>
        <v>9.0550000000000015</v>
      </c>
      <c r="O48" s="15">
        <f t="shared" si="11"/>
        <v>132.63</v>
      </c>
      <c r="P48" s="15">
        <f t="shared" si="11"/>
        <v>28.89</v>
      </c>
      <c r="Q48" s="15">
        <f t="shared" si="11"/>
        <v>0</v>
      </c>
      <c r="R48" s="15">
        <f>'july 18'!R48+'aug 18'!Q48</f>
        <v>0</v>
      </c>
      <c r="S48" s="15">
        <f t="shared" si="11"/>
        <v>0</v>
      </c>
      <c r="T48" s="15">
        <f>'july 18'!T48+'aug 18'!S48</f>
        <v>0</v>
      </c>
      <c r="U48" s="15">
        <f>'july 18'!U48+'aug 18'!Q48-'aug 18'!S48</f>
        <v>14.459999999999999</v>
      </c>
      <c r="V48" s="15">
        <f t="shared" si="0"/>
        <v>26827.725000000006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444.80200000000002</v>
      </c>
      <c r="E49" s="15">
        <f>'july 18'!E49+'aug 18'!D49</f>
        <v>1871.9920000000002</v>
      </c>
      <c r="F49" s="15">
        <f t="shared" ref="F49:S49" si="12">F43+F48</f>
        <v>0</v>
      </c>
      <c r="G49" s="15">
        <f>'july 18'!G49+'aug 18'!F49</f>
        <v>0</v>
      </c>
      <c r="H49" s="15">
        <f>'july 18'!H49+'aug 18'!D49-'aug 18'!F49</f>
        <v>54916.659</v>
      </c>
      <c r="I49" s="15">
        <f t="shared" si="12"/>
        <v>9.0350000000000001</v>
      </c>
      <c r="J49" s="15">
        <f t="shared" si="12"/>
        <v>0</v>
      </c>
      <c r="K49" s="110">
        <f>'july 18'!K49+'aug 18'!J49</f>
        <v>0</v>
      </c>
      <c r="L49" s="15">
        <f t="shared" si="12"/>
        <v>0</v>
      </c>
      <c r="M49" s="110">
        <f>'july 18'!M49+'aug 18'!L49</f>
        <v>0</v>
      </c>
      <c r="N49" s="110">
        <f>'july 18'!N49+'aug 18'!J49-'aug 18'!L49</f>
        <v>9.0550000000000015</v>
      </c>
      <c r="O49" s="15">
        <f t="shared" si="12"/>
        <v>420.80200000000002</v>
      </c>
      <c r="P49" s="15">
        <f t="shared" si="12"/>
        <v>28.89</v>
      </c>
      <c r="Q49" s="15">
        <f t="shared" si="12"/>
        <v>0</v>
      </c>
      <c r="R49" s="15">
        <f>'july 18'!R49+'aug 18'!Q49</f>
        <v>0</v>
      </c>
      <c r="S49" s="15">
        <f t="shared" si="12"/>
        <v>0</v>
      </c>
      <c r="T49" s="15">
        <f>'july 18'!T49+'aug 18'!S49</f>
        <v>0</v>
      </c>
      <c r="U49" s="15">
        <f>'july 18'!U49+'aug 18'!Q49-'aug 18'!S49</f>
        <v>14.459999999999999</v>
      </c>
      <c r="V49" s="15">
        <f t="shared" si="0"/>
        <v>54940.173999999999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695.41700000000003</v>
      </c>
      <c r="E50" s="15">
        <f>'july 18'!E50+'aug 18'!D50</f>
        <v>2849.4369999999999</v>
      </c>
      <c r="F50" s="15">
        <f t="shared" ref="F50:S50" si="13">F49+F38+F24</f>
        <v>0</v>
      </c>
      <c r="G50" s="15">
        <f>'july 18'!G50+'aug 18'!F50</f>
        <v>0</v>
      </c>
      <c r="H50" s="15">
        <f>'july 18'!H50+'aug 18'!D50-'aug 18'!F50</f>
        <v>97641.915299999993</v>
      </c>
      <c r="I50" s="15">
        <f t="shared" si="13"/>
        <v>3747.752</v>
      </c>
      <c r="J50" s="15">
        <f t="shared" si="13"/>
        <v>39.722000000000001</v>
      </c>
      <c r="K50" s="110">
        <f>'july 18'!K50+'aug 18'!J50</f>
        <v>101.05500000000001</v>
      </c>
      <c r="L50" s="15">
        <f t="shared" si="13"/>
        <v>0</v>
      </c>
      <c r="M50" s="110">
        <f>'july 18'!M50+'aug 18'!L50</f>
        <v>0</v>
      </c>
      <c r="N50" s="110">
        <f>'july 18'!N50+'aug 18'!J50-'aug 18'!L50</f>
        <v>5429.3189999999995</v>
      </c>
      <c r="O50" s="15">
        <f t="shared" si="13"/>
        <v>669.20399999999995</v>
      </c>
      <c r="P50" s="15">
        <f t="shared" si="13"/>
        <v>170.09799999999996</v>
      </c>
      <c r="Q50" s="15">
        <f t="shared" si="13"/>
        <v>23.660000000000004</v>
      </c>
      <c r="R50" s="15">
        <f>'july 18'!R50+'aug 18'!Q50</f>
        <v>32.290000000000006</v>
      </c>
      <c r="S50" s="15">
        <f t="shared" si="13"/>
        <v>0</v>
      </c>
      <c r="T50" s="15">
        <f>'july 18'!T50+'aug 18'!S50</f>
        <v>0</v>
      </c>
      <c r="U50" s="15">
        <f>'july 18'!U50+'aug 18'!Q50-'aug 18'!S50</f>
        <v>768.57999999999993</v>
      </c>
      <c r="V50" s="15">
        <f t="shared" si="0"/>
        <v>103839.8143</v>
      </c>
      <c r="W50" s="17"/>
    </row>
    <row r="51" spans="1:23" s="27" customFormat="1" ht="24" hidden="1" customHeight="1" x14ac:dyDescent="0.25">
      <c r="C51" s="28"/>
      <c r="D51" s="103"/>
      <c r="E51" s="8" t="e">
        <f>'july 18'!E51+'aug 18'!D51</f>
        <v>#REF!</v>
      </c>
      <c r="F51" s="103"/>
      <c r="G51" s="8">
        <f>'july 18'!G51+'aug 18'!F51</f>
        <v>0</v>
      </c>
      <c r="H51" s="8" t="e">
        <f>'july 18'!H51+'aug 18'!D51-'aug 18'!F51</f>
        <v>#REF!</v>
      </c>
      <c r="I51" s="103"/>
      <c r="J51" s="103"/>
      <c r="K51" s="109" t="e">
        <f>'july 18'!K51+'aug 18'!J51</f>
        <v>#REF!</v>
      </c>
      <c r="L51" s="103"/>
      <c r="M51" s="109">
        <f>'june 18'!M50+'july 18'!L51</f>
        <v>0</v>
      </c>
      <c r="N51" s="109">
        <f>'july 18'!N51+'aug 18'!J51-'aug 18'!L51</f>
        <v>4962.2130000000006</v>
      </c>
      <c r="O51" s="103"/>
      <c r="P51" s="103"/>
      <c r="Q51" s="103"/>
      <c r="R51" s="8">
        <f>'july 18'!R51+'aug 18'!Q51</f>
        <v>0</v>
      </c>
      <c r="S51" s="103"/>
      <c r="T51" s="8">
        <f>'july 18'!T51+'aug 18'!S51</f>
        <v>0</v>
      </c>
      <c r="U51" s="8" t="e">
        <f>'july 18'!U51+'aug 18'!Q51-'aug 18'!S51</f>
        <v>#REF!</v>
      </c>
      <c r="V51" s="8" t="e">
        <f t="shared" ref="V51:V52" si="14">H51+N51+U51</f>
        <v>#REF!</v>
      </c>
    </row>
    <row r="52" spans="1:23" s="31" customFormat="1" ht="24" hidden="1" customHeight="1" x14ac:dyDescent="0.25">
      <c r="C52" s="32"/>
      <c r="D52" s="33"/>
      <c r="E52" s="8" t="e">
        <f>'july 18'!E52+'aug 18'!D52</f>
        <v>#REF!</v>
      </c>
      <c r="F52" s="33"/>
      <c r="G52" s="8">
        <f>'july 18'!G52+'aug 18'!F52</f>
        <v>0</v>
      </c>
      <c r="H52" s="8" t="e">
        <f>'july 18'!H52+'aug 18'!D52-'aug 18'!F52</f>
        <v>#REF!</v>
      </c>
      <c r="I52" s="33"/>
      <c r="J52" s="33"/>
      <c r="K52" s="109" t="e">
        <f>'july 18'!K52+'aug 18'!J52</f>
        <v>#REF!</v>
      </c>
      <c r="L52" s="33"/>
      <c r="M52" s="109">
        <f>'june 18'!M51+'july 18'!L52</f>
        <v>0</v>
      </c>
      <c r="N52" s="109">
        <f>'july 18'!N52+'aug 18'!J52-'aug 18'!L52</f>
        <v>0</v>
      </c>
      <c r="O52" s="33"/>
      <c r="P52" s="33"/>
      <c r="Q52" s="33"/>
      <c r="R52" s="8">
        <f>'july 18'!R52+'aug 18'!Q52</f>
        <v>0</v>
      </c>
      <c r="S52" s="33"/>
      <c r="T52" s="8">
        <f>'july 18'!T52+'aug 18'!S52</f>
        <v>0.09</v>
      </c>
      <c r="U52" s="8" t="e">
        <f>'july 18'!U52+'aug 18'!Q52-'aug 18'!S52</f>
        <v>#REF!</v>
      </c>
      <c r="V52" s="8" t="e">
        <f t="shared" si="14"/>
        <v>#REF!</v>
      </c>
    </row>
    <row r="53" spans="1:23" s="31" customFormat="1" ht="24" customHeight="1" x14ac:dyDescent="0.25">
      <c r="C53" s="32"/>
      <c r="D53" s="33"/>
      <c r="E53" s="63">
        <f>'APRIL 18'!E48+'may 18'!D49</f>
        <v>1157.347</v>
      </c>
      <c r="F53" s="33"/>
      <c r="G53" s="63"/>
      <c r="H53" s="63">
        <f>'Mar 18'!H47+'APRIL 18'!E48</f>
        <v>95318.428299999985</v>
      </c>
      <c r="I53" s="33"/>
      <c r="J53" s="33"/>
      <c r="K53" s="111">
        <f>'APRIL 18'!K48+'may 18'!J49</f>
        <v>30.321999999999999</v>
      </c>
      <c r="L53" s="33"/>
      <c r="M53" s="111"/>
      <c r="N53" s="111"/>
      <c r="O53" s="33"/>
      <c r="P53" s="33"/>
      <c r="Q53" s="33"/>
      <c r="R53" s="63">
        <f>'APRIL 18'!R48+'may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103">
        <f>D50+J50+Q50-F50-L50-S50</f>
        <v>758.79899999999998</v>
      </c>
      <c r="K54" s="115"/>
      <c r="L54" s="32">
        <f>'Mar 18'!V47+'APRIL 18'!E48+'APRIL 18'!K48+'APRIL 18'!R48</f>
        <v>101416.23229999999</v>
      </c>
      <c r="M54" s="115"/>
      <c r="N54" s="115"/>
      <c r="S54" s="28"/>
      <c r="V54" s="28"/>
    </row>
    <row r="55" spans="1:23" s="27" customFormat="1" ht="22.5" customHeight="1" x14ac:dyDescent="0.25">
      <c r="B55" s="28"/>
      <c r="C55" s="103"/>
      <c r="D55" s="196" t="s">
        <v>55</v>
      </c>
      <c r="E55" s="196"/>
      <c r="F55" s="196"/>
      <c r="G55" s="196"/>
      <c r="H55" s="37"/>
      <c r="I55" s="28"/>
      <c r="J55" s="103">
        <f>E50+K50+R50-G50-M50-T50</f>
        <v>2982.7819999999997</v>
      </c>
      <c r="K55" s="116"/>
      <c r="L55" s="32">
        <f>E50+K50+R50</f>
        <v>2982.7819999999997</v>
      </c>
      <c r="M55" s="116"/>
      <c r="N55" s="115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103">
        <f>H50+N50+U50</f>
        <v>103839.8143</v>
      </c>
      <c r="K56" s="114"/>
      <c r="L56" s="46">
        <f>'APRIL 18'!J55+'may 18'!J53</f>
        <v>102062.40129999997</v>
      </c>
      <c r="M56" s="114"/>
      <c r="N56" s="114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114"/>
      <c r="L57" s="41"/>
      <c r="M57" s="113" t="e">
        <f>'[1]feb 18'!J54+#REF!</f>
        <v>#REF!</v>
      </c>
      <c r="N57" s="114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'[1]aug 17'!J53+'[1]sep 17'!J51</f>
        <v>97392.012300000002</v>
      </c>
      <c r="K58" s="197"/>
      <c r="L58" s="197"/>
      <c r="M58" s="118">
        <f>'july 18'!J56+'aug 18'!J54</f>
        <v>103839.81429999998</v>
      </c>
      <c r="N58" s="119"/>
      <c r="O58" s="47"/>
      <c r="P58" s="47"/>
      <c r="Q58" s="107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117"/>
      <c r="L59" s="51"/>
      <c r="M59" s="119"/>
      <c r="N59" s="119"/>
      <c r="O59" s="47"/>
      <c r="P59" s="47"/>
      <c r="Q59" s="107"/>
      <c r="R59" s="201" t="s">
        <v>59</v>
      </c>
      <c r="S59" s="201"/>
      <c r="T59" s="201"/>
      <c r="U59" s="201"/>
      <c r="V59" s="201"/>
    </row>
    <row r="60" spans="1:23" ht="19.5" x14ac:dyDescent="0.3">
      <c r="F60" s="4"/>
      <c r="G60" s="46">
        <f>'june 18'!J55+'july 18'!J54</f>
        <v>103081.01529999998</v>
      </c>
      <c r="J60" s="200" t="s">
        <v>60</v>
      </c>
      <c r="K60" s="200"/>
      <c r="L60" s="200"/>
      <c r="M60" s="113">
        <f>'may 18'!J55+'june 18'!J53</f>
        <v>102628.41329999999</v>
      </c>
    </row>
    <row r="61" spans="1:23" ht="25.5" customHeight="1" x14ac:dyDescent="0.3">
      <c r="F61" s="4"/>
      <c r="G61" s="46">
        <f>'[1]oct 2017'!J53+'[1]nov 17'!J51</f>
        <v>98581.184299999994</v>
      </c>
      <c r="J61" s="51"/>
      <c r="K61" s="117"/>
      <c r="L61" s="51"/>
      <c r="N61" s="120">
        <f>'[1]sep 17'!J53+'[1]oct 2017'!J51</f>
        <v>97903.751300000004</v>
      </c>
    </row>
    <row r="62" spans="1:23" ht="24" customHeight="1" x14ac:dyDescent="0.3">
      <c r="J62" s="200" t="s">
        <v>61</v>
      </c>
      <c r="K62" s="200"/>
      <c r="L62" s="200"/>
    </row>
    <row r="63" spans="1:23" ht="19.5" x14ac:dyDescent="0.3">
      <c r="G63" s="41"/>
      <c r="J63" s="200" t="s">
        <v>62</v>
      </c>
      <c r="K63" s="200"/>
      <c r="L63" s="200"/>
    </row>
    <row r="67" spans="8:22" x14ac:dyDescent="0.3">
      <c r="H67" s="54"/>
      <c r="I67" s="55"/>
      <c r="J67" s="54"/>
    </row>
    <row r="68" spans="8:22" x14ac:dyDescent="0.3">
      <c r="H68" s="54"/>
      <c r="I68" s="55"/>
      <c r="J68" s="54"/>
    </row>
    <row r="69" spans="8:22" x14ac:dyDescent="0.3">
      <c r="H69" s="46">
        <f>'[1]nov 17'!J53+'[1]dec 17'!J51</f>
        <v>98988.2883</v>
      </c>
      <c r="I69" s="55"/>
      <c r="J69" s="54"/>
    </row>
    <row r="70" spans="8:22" x14ac:dyDescent="0.3">
      <c r="H70" s="54"/>
      <c r="I70" s="55"/>
      <c r="J70" s="54"/>
    </row>
    <row r="71" spans="8:22" x14ac:dyDescent="0.3">
      <c r="H71" s="54"/>
      <c r="I71" s="55"/>
      <c r="J71" s="54"/>
    </row>
    <row r="72" spans="8:22" x14ac:dyDescent="0.3">
      <c r="I72" s="52">
        <f>261.37+72.57</f>
        <v>333.94</v>
      </c>
      <c r="Q72" s="3"/>
      <c r="R72" s="3"/>
      <c r="S72" s="3"/>
      <c r="T72" s="4"/>
      <c r="U72" s="3"/>
      <c r="V72" s="3"/>
    </row>
    <row r="73" spans="8:22" x14ac:dyDescent="0.3">
      <c r="I73" s="52">
        <f>78.17+53.54</f>
        <v>131.71</v>
      </c>
      <c r="Q73" s="3"/>
      <c r="R73" s="3"/>
      <c r="S73" s="3"/>
      <c r="T73" s="4"/>
      <c r="U73" s="3"/>
      <c r="V73" s="3"/>
    </row>
  </sheetData>
  <mergeCells count="30">
    <mergeCell ref="J62:L62"/>
    <mergeCell ref="J63:L63"/>
    <mergeCell ref="B58:F58"/>
    <mergeCell ref="J58:L58"/>
    <mergeCell ref="R58:V58"/>
    <mergeCell ref="B59:F59"/>
    <mergeCell ref="R59:V59"/>
    <mergeCell ref="J60:L60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>
      <pane ySplit="6" topLeftCell="A49" activePane="bottomLeft" state="frozen"/>
      <selection pane="bottomLeft" activeCell="G57" sqref="G57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24"/>
      <c r="P4" s="193" t="s">
        <v>5</v>
      </c>
      <c r="Q4" s="194"/>
      <c r="R4" s="194"/>
      <c r="S4" s="194"/>
      <c r="T4" s="194"/>
      <c r="U4" s="194"/>
      <c r="V4" s="123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22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124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22" t="s">
        <v>11</v>
      </c>
      <c r="E6" s="122" t="s">
        <v>12</v>
      </c>
      <c r="F6" s="122" t="s">
        <v>11</v>
      </c>
      <c r="G6" s="122" t="s">
        <v>12</v>
      </c>
      <c r="H6" s="122"/>
      <c r="I6" s="195"/>
      <c r="J6" s="122" t="s">
        <v>11</v>
      </c>
      <c r="K6" s="122" t="s">
        <v>12</v>
      </c>
      <c r="L6" s="122" t="s">
        <v>11</v>
      </c>
      <c r="M6" s="122" t="s">
        <v>12</v>
      </c>
      <c r="N6" s="191"/>
      <c r="O6" s="124"/>
      <c r="P6" s="195"/>
      <c r="Q6" s="122" t="s">
        <v>11</v>
      </c>
      <c r="R6" s="122" t="s">
        <v>12</v>
      </c>
      <c r="S6" s="122" t="s">
        <v>11</v>
      </c>
      <c r="T6" s="122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'aug 18'!E7+'sep 18'!D7</f>
        <v>0.64999999999999991</v>
      </c>
      <c r="F7" s="8">
        <v>0</v>
      </c>
      <c r="G7" s="8">
        <f>'aug 18'!G7+'sep 18'!F7</f>
        <v>0</v>
      </c>
      <c r="H7" s="8">
        <f>'aug 18'!H7+'sep 18'!D7-'sep 18'!F7</f>
        <v>458.80999999999989</v>
      </c>
      <c r="I7" s="8">
        <v>374.98699999999997</v>
      </c>
      <c r="J7" s="8">
        <v>0.33</v>
      </c>
      <c r="K7" s="8">
        <f>'aug 18'!K7+'sep 18'!J7</f>
        <v>11.23</v>
      </c>
      <c r="L7" s="8">
        <v>0</v>
      </c>
      <c r="M7" s="8">
        <f>'aug 18'!M7+'sep 18'!L7</f>
        <v>0</v>
      </c>
      <c r="N7" s="8">
        <f>'aug 18'!N7+'sep 18'!J7-'sep 18'!L7</f>
        <v>520.21500000000003</v>
      </c>
      <c r="O7" s="9">
        <f>D7+J7</f>
        <v>0.33</v>
      </c>
      <c r="P7" s="10">
        <v>1.2</v>
      </c>
      <c r="Q7" s="10">
        <v>0</v>
      </c>
      <c r="R7" s="8">
        <f>'aug 18'!R7+'sep 18'!Q7</f>
        <v>0.99</v>
      </c>
      <c r="S7" s="10">
        <v>0</v>
      </c>
      <c r="T7" s="8">
        <f>'aug 18'!T7+'sep 18'!S7</f>
        <v>0</v>
      </c>
      <c r="U7" s="8">
        <f>'aug 18'!U7+'sep 18'!Q7-'sep 18'!S7</f>
        <v>69.600000000000023</v>
      </c>
      <c r="V7" s="8">
        <f>H7+N7+U7</f>
        <v>1048.625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'aug 18'!E8+'sep 18'!D8</f>
        <v>0</v>
      </c>
      <c r="F8" s="8">
        <v>0</v>
      </c>
      <c r="G8" s="8">
        <f>'aug 18'!G8+'sep 18'!F8</f>
        <v>0</v>
      </c>
      <c r="H8" s="8">
        <f>'aug 18'!H8+'sep 18'!D8-'sep 18'!F8</f>
        <v>0</v>
      </c>
      <c r="I8" s="8"/>
      <c r="J8" s="8">
        <v>4.62</v>
      </c>
      <c r="K8" s="8">
        <f>'aug 18'!K8+'sep 18'!J8</f>
        <v>24.85</v>
      </c>
      <c r="L8" s="8">
        <v>0</v>
      </c>
      <c r="M8" s="8">
        <f>'aug 18'!M8+'sep 18'!L8</f>
        <v>0</v>
      </c>
      <c r="N8" s="8">
        <f>'aug 18'!N8+'sep 18'!J8-'sep 18'!L8</f>
        <v>25.17</v>
      </c>
      <c r="O8" s="9"/>
      <c r="P8" s="10"/>
      <c r="Q8" s="10">
        <v>0.04</v>
      </c>
      <c r="R8" s="8">
        <f>'aug 18'!R8+'sep 18'!Q8</f>
        <v>0.1</v>
      </c>
      <c r="S8" s="10">
        <v>0</v>
      </c>
      <c r="T8" s="8">
        <f>'aug 18'!T8+'sep 18'!S8</f>
        <v>0</v>
      </c>
      <c r="U8" s="8">
        <f>'aug 18'!U8+'sep 18'!Q8-'sep 18'!S8</f>
        <v>0.1</v>
      </c>
      <c r="V8" s="8">
        <f t="shared" ref="V8:V50" si="0">H8+N8+U8</f>
        <v>25.270000000000003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'aug 18'!E9+'sep 18'!D9</f>
        <v>0.05</v>
      </c>
      <c r="F9" s="8">
        <v>0</v>
      </c>
      <c r="G9" s="8">
        <f>'aug 18'!G9+'sep 18'!F9</f>
        <v>0</v>
      </c>
      <c r="H9" s="8">
        <f>'aug 18'!H9+'sep 18'!D9-'sep 18'!F9</f>
        <v>309.7600000000001</v>
      </c>
      <c r="I9" s="8">
        <v>377.63600000000002</v>
      </c>
      <c r="J9" s="8">
        <v>0.38</v>
      </c>
      <c r="K9" s="8">
        <f>'aug 18'!K9+'sep 18'!J9</f>
        <v>8.89</v>
      </c>
      <c r="L9" s="8">
        <v>0</v>
      </c>
      <c r="M9" s="8">
        <f>'aug 18'!M9+'sep 18'!L9</f>
        <v>0</v>
      </c>
      <c r="N9" s="8">
        <f>'aug 18'!N9+'sep 18'!J9-'sep 18'!L9</f>
        <v>407.09000000000015</v>
      </c>
      <c r="O9" s="9">
        <f>D9+J9</f>
        <v>0.38</v>
      </c>
      <c r="P9" s="10">
        <v>10.44</v>
      </c>
      <c r="Q9" s="10">
        <v>0</v>
      </c>
      <c r="R9" s="8">
        <f>'aug 18'!R9+'sep 18'!Q9</f>
        <v>0.78</v>
      </c>
      <c r="S9" s="10">
        <v>0</v>
      </c>
      <c r="T9" s="8">
        <f>'aug 18'!T9+'sep 18'!S9</f>
        <v>0</v>
      </c>
      <c r="U9" s="8">
        <f>'aug 18'!U9+'sep 18'!Q9-'sep 18'!S9</f>
        <v>43.660000000000004</v>
      </c>
      <c r="V9" s="8">
        <f t="shared" si="0"/>
        <v>760.51000000000022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'aug 18'!E10+'sep 18'!D10</f>
        <v>0.34</v>
      </c>
      <c r="F10" s="8">
        <v>0</v>
      </c>
      <c r="G10" s="8">
        <f>'aug 18'!G10+'sep 18'!F10</f>
        <v>0</v>
      </c>
      <c r="H10" s="8">
        <f>'aug 18'!H10+'sep 18'!D10-'sep 18'!F10</f>
        <v>7.36</v>
      </c>
      <c r="I10" s="8">
        <v>281.17800000000005</v>
      </c>
      <c r="J10" s="8">
        <v>0.57999999999999996</v>
      </c>
      <c r="K10" s="8">
        <f>'aug 18'!K10+'sep 18'!J10</f>
        <v>4.67</v>
      </c>
      <c r="L10" s="8">
        <v>0</v>
      </c>
      <c r="M10" s="8">
        <f>'aug 18'!M10+'sep 18'!L10</f>
        <v>0</v>
      </c>
      <c r="N10" s="8">
        <f>'aug 18'!N10+'sep 18'!J10-'sep 18'!L10</f>
        <v>328.89999999999986</v>
      </c>
      <c r="O10" s="9">
        <f>D10+J10</f>
        <v>0.57999999999999996</v>
      </c>
      <c r="P10" s="10">
        <v>0</v>
      </c>
      <c r="Q10" s="10">
        <v>0</v>
      </c>
      <c r="R10" s="8">
        <f>'aug 18'!R10+'sep 18'!Q10</f>
        <v>0.19</v>
      </c>
      <c r="S10" s="10">
        <v>0</v>
      </c>
      <c r="T10" s="8">
        <f>'aug 18'!T10+'sep 18'!S10</f>
        <v>0</v>
      </c>
      <c r="U10" s="8">
        <f>'aug 18'!U10+'sep 18'!Q10-'sep 18'!S10</f>
        <v>0.6</v>
      </c>
      <c r="V10" s="8">
        <f t="shared" si="0"/>
        <v>336.8599999999999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'aug 18'!E11+'sep 18'!D11</f>
        <v>1.04</v>
      </c>
      <c r="F11" s="15">
        <f t="shared" ref="F11:S11" si="1">SUM(F7:F10)</f>
        <v>0</v>
      </c>
      <c r="G11" s="15">
        <f>'aug 18'!G11+'sep 18'!F11</f>
        <v>0</v>
      </c>
      <c r="H11" s="15">
        <f>'aug 18'!H11+'sep 18'!D11-'sep 18'!F11</f>
        <v>775.93</v>
      </c>
      <c r="I11" s="15">
        <f t="shared" si="1"/>
        <v>1033.8010000000002</v>
      </c>
      <c r="J11" s="15">
        <f t="shared" si="1"/>
        <v>5.91</v>
      </c>
      <c r="K11" s="15">
        <f>'aug 18'!K11+'sep 18'!J11</f>
        <v>49.959999999999994</v>
      </c>
      <c r="L11" s="15">
        <f t="shared" si="1"/>
        <v>0</v>
      </c>
      <c r="M11" s="15">
        <f>'aug 18'!M11+'sep 18'!L11</f>
        <v>0</v>
      </c>
      <c r="N11" s="15">
        <f>'aug 18'!N11+'sep 18'!J11-'sep 18'!L11</f>
        <v>1281.375</v>
      </c>
      <c r="O11" s="15">
        <f t="shared" si="1"/>
        <v>1.29</v>
      </c>
      <c r="P11" s="15">
        <f t="shared" si="1"/>
        <v>11.639999999999999</v>
      </c>
      <c r="Q11" s="15">
        <f t="shared" si="1"/>
        <v>0.04</v>
      </c>
      <c r="R11" s="15">
        <f>'aug 18'!R11+'sep 18'!Q11</f>
        <v>2.06</v>
      </c>
      <c r="S11" s="15">
        <f t="shared" si="1"/>
        <v>0</v>
      </c>
      <c r="T11" s="15">
        <f>'aug 18'!T11+'sep 18'!S11</f>
        <v>0</v>
      </c>
      <c r="U11" s="15">
        <f>'aug 18'!U11+'sep 18'!Q11-'sep 18'!S11</f>
        <v>113.96000000000004</v>
      </c>
      <c r="V11" s="15">
        <f t="shared" si="0"/>
        <v>2171.2649999999999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0.16</v>
      </c>
      <c r="E12" s="8">
        <f>'aug 18'!E12+'sep 18'!D12</f>
        <v>2.0300000000000002</v>
      </c>
      <c r="F12" s="8">
        <v>0</v>
      </c>
      <c r="G12" s="8">
        <f>'aug 18'!G12+'sep 18'!F12</f>
        <v>0</v>
      </c>
      <c r="H12" s="8">
        <f>'aug 18'!H12+'sep 18'!D12-'sep 18'!F12</f>
        <v>566.99999999999977</v>
      </c>
      <c r="I12" s="8">
        <v>542.76800000000014</v>
      </c>
      <c r="J12" s="8">
        <v>1.23</v>
      </c>
      <c r="K12" s="8">
        <f>'aug 18'!K12+'sep 18'!J12</f>
        <v>7.2899999999999991</v>
      </c>
      <c r="L12" s="8">
        <v>0</v>
      </c>
      <c r="M12" s="8">
        <f>'aug 18'!M12+'sep 18'!L12</f>
        <v>0</v>
      </c>
      <c r="N12" s="8">
        <f>'aug 18'!N12+'sep 18'!J12-'sep 18'!L12</f>
        <v>669.8399999999998</v>
      </c>
      <c r="O12" s="9">
        <f>D12+J12</f>
        <v>1.39</v>
      </c>
      <c r="P12" s="10">
        <v>4.57</v>
      </c>
      <c r="Q12" s="10">
        <v>0</v>
      </c>
      <c r="R12" s="8">
        <f>'aug 18'!R12+'sep 18'!Q12</f>
        <v>1.3099999999999998</v>
      </c>
      <c r="S12" s="10">
        <v>0</v>
      </c>
      <c r="T12" s="8">
        <f>'aug 18'!T12+'sep 18'!S12</f>
        <v>0</v>
      </c>
      <c r="U12" s="8">
        <f>'aug 18'!U12+'sep 18'!Q12-'sep 18'!S12</f>
        <v>38.790000000000006</v>
      </c>
      <c r="V12" s="8">
        <f t="shared" si="0"/>
        <v>1275.6299999999997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'aug 18'!E13+'sep 18'!D13</f>
        <v>2.8299999999999996</v>
      </c>
      <c r="F13" s="8">
        <v>0</v>
      </c>
      <c r="G13" s="8">
        <f>'aug 18'!G13+'sep 18'!F13</f>
        <v>0</v>
      </c>
      <c r="H13" s="8">
        <f>'aug 18'!H13+'sep 18'!D13-'sep 18'!F13</f>
        <v>314.7600000000001</v>
      </c>
      <c r="I13" s="8">
        <v>370.01399999999995</v>
      </c>
      <c r="J13" s="8">
        <v>0.74</v>
      </c>
      <c r="K13" s="8">
        <f>'aug 18'!K13+'sep 18'!J13</f>
        <v>6.76</v>
      </c>
      <c r="L13" s="8">
        <v>0</v>
      </c>
      <c r="M13" s="8">
        <f>'aug 18'!M13+'sep 18'!L13</f>
        <v>0</v>
      </c>
      <c r="N13" s="8">
        <f>'aug 18'!N13+'sep 18'!J13-'sep 18'!L13</f>
        <v>475.16</v>
      </c>
      <c r="O13" s="9">
        <f>D13+J13</f>
        <v>0.74</v>
      </c>
      <c r="P13" s="10">
        <v>4.4930000000000003</v>
      </c>
      <c r="Q13" s="10">
        <v>0.28000000000000003</v>
      </c>
      <c r="R13" s="8">
        <f>'aug 18'!R13+'sep 18'!Q13</f>
        <v>0.58000000000000007</v>
      </c>
      <c r="S13" s="10">
        <v>0</v>
      </c>
      <c r="T13" s="8">
        <f>'aug 18'!T13+'sep 18'!S13</f>
        <v>0</v>
      </c>
      <c r="U13" s="8">
        <f>'aug 18'!U13+'sep 18'!Q13-'sep 18'!S13</f>
        <v>21.169999999999998</v>
      </c>
      <c r="V13" s="8">
        <f t="shared" si="0"/>
        <v>811.09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0.28000000000000003</v>
      </c>
      <c r="E14" s="8">
        <f>'aug 18'!E14+'sep 18'!D14</f>
        <v>4.63</v>
      </c>
      <c r="F14" s="8">
        <v>0</v>
      </c>
      <c r="G14" s="8">
        <f>'aug 18'!G14+'sep 18'!F14</f>
        <v>0</v>
      </c>
      <c r="H14" s="8">
        <f>'aug 18'!H14+'sep 18'!D14-'sep 18'!F14</f>
        <v>1507.6399999999994</v>
      </c>
      <c r="I14" s="8">
        <v>284.35599999999999</v>
      </c>
      <c r="J14" s="8">
        <v>1.1599999999999999</v>
      </c>
      <c r="K14" s="8">
        <f>'aug 18'!K14+'sep 18'!J14</f>
        <v>10.129999999999999</v>
      </c>
      <c r="L14" s="8">
        <v>0</v>
      </c>
      <c r="M14" s="8">
        <f>'aug 18'!M14+'sep 18'!L14</f>
        <v>0</v>
      </c>
      <c r="N14" s="8">
        <f>'aug 18'!N14+'sep 18'!J14-'sep 18'!L14</f>
        <v>472.38000000000011</v>
      </c>
      <c r="O14" s="9">
        <f>D14+J14</f>
        <v>1.44</v>
      </c>
      <c r="P14" s="10">
        <v>6.7349999999999994</v>
      </c>
      <c r="Q14" s="10">
        <v>0</v>
      </c>
      <c r="R14" s="8">
        <f>'aug 18'!R14+'sep 18'!Q14</f>
        <v>0.69</v>
      </c>
      <c r="S14" s="10">
        <v>0</v>
      </c>
      <c r="T14" s="8">
        <f>'aug 18'!T14+'sep 18'!S14</f>
        <v>0</v>
      </c>
      <c r="U14" s="8">
        <f>'aug 18'!U14+'sep 18'!Q14-'sep 18'!S14</f>
        <v>56.759999999999991</v>
      </c>
      <c r="V14" s="8">
        <f t="shared" si="0"/>
        <v>2036.7799999999995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0.44000000000000006</v>
      </c>
      <c r="E15" s="15">
        <f>'aug 18'!E15+'sep 18'!D15</f>
        <v>9.4899999999999984</v>
      </c>
      <c r="F15" s="15">
        <f t="shared" ref="F15:S15" si="2">F14+F13+F12</f>
        <v>0</v>
      </c>
      <c r="G15" s="15">
        <f>'aug 18'!G15+'sep 18'!F15</f>
        <v>0</v>
      </c>
      <c r="H15" s="15">
        <f>'aug 18'!H15+'sep 18'!D15-'sep 18'!F15</f>
        <v>2389.3999999999996</v>
      </c>
      <c r="I15" s="15">
        <f t="shared" si="2"/>
        <v>1197.1379999999999</v>
      </c>
      <c r="J15" s="15">
        <f t="shared" si="2"/>
        <v>3.13</v>
      </c>
      <c r="K15" s="15">
        <f>'aug 18'!K15+'sep 18'!J15</f>
        <v>24.18</v>
      </c>
      <c r="L15" s="15">
        <f t="shared" si="2"/>
        <v>0</v>
      </c>
      <c r="M15" s="15">
        <f>'aug 18'!M15+'sep 18'!L15</f>
        <v>0</v>
      </c>
      <c r="N15" s="15">
        <f>'aug 18'!N15+'sep 18'!J15-'sep 18'!L15</f>
        <v>1617.3799999999999</v>
      </c>
      <c r="O15" s="15">
        <f t="shared" si="2"/>
        <v>3.5699999999999994</v>
      </c>
      <c r="P15" s="15">
        <f t="shared" si="2"/>
        <v>15.798</v>
      </c>
      <c r="Q15" s="15">
        <f t="shared" si="2"/>
        <v>0.28000000000000003</v>
      </c>
      <c r="R15" s="15">
        <f>'aug 18'!R15+'sep 18'!Q15</f>
        <v>2.58</v>
      </c>
      <c r="S15" s="15">
        <f t="shared" si="2"/>
        <v>0</v>
      </c>
      <c r="T15" s="15">
        <f>'aug 18'!T15+'sep 18'!S15</f>
        <v>0</v>
      </c>
      <c r="U15" s="15">
        <f>'aug 18'!U15+'sep 18'!Q15-'sep 18'!S15</f>
        <v>116.72</v>
      </c>
      <c r="V15" s="15">
        <f t="shared" si="0"/>
        <v>4123.5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0.37</v>
      </c>
      <c r="E16" s="8">
        <f>'aug 18'!E16+'sep 18'!D16</f>
        <v>6.1219999999999999</v>
      </c>
      <c r="F16" s="8">
        <v>0</v>
      </c>
      <c r="G16" s="8">
        <f>'aug 18'!G16+'sep 18'!F16</f>
        <v>0</v>
      </c>
      <c r="H16" s="8">
        <f>'aug 18'!H16+'sep 18'!D16-'sep 18'!F16</f>
        <v>967.84000000000037</v>
      </c>
      <c r="I16" s="8">
        <v>38.61</v>
      </c>
      <c r="J16" s="8">
        <v>0.1</v>
      </c>
      <c r="K16" s="8">
        <f>'aug 18'!K16+'sep 18'!J16</f>
        <v>2.29</v>
      </c>
      <c r="L16" s="8">
        <v>0</v>
      </c>
      <c r="M16" s="8">
        <f>'aug 18'!M16+'sep 18'!L16</f>
        <v>0</v>
      </c>
      <c r="N16" s="8">
        <f>'aug 18'!N16+'sep 18'!J16-'sep 18'!L16</f>
        <v>76.274999999999963</v>
      </c>
      <c r="O16" s="9">
        <f>D16+J16</f>
        <v>0.47</v>
      </c>
      <c r="P16" s="10">
        <v>93.77</v>
      </c>
      <c r="Q16" s="10">
        <v>0.3</v>
      </c>
      <c r="R16" s="8">
        <f>'aug 18'!R16+'sep 18'!Q16</f>
        <v>1.05</v>
      </c>
      <c r="S16" s="10">
        <v>0</v>
      </c>
      <c r="T16" s="8">
        <f>'aug 18'!T16+'sep 18'!S16</f>
        <v>0</v>
      </c>
      <c r="U16" s="8">
        <f>'aug 18'!U16+'sep 18'!Q16-'sep 18'!S16</f>
        <v>245.88</v>
      </c>
      <c r="V16" s="8">
        <f t="shared" si="0"/>
        <v>1289.9950000000003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'aug 18'!E17+'sep 18'!D17</f>
        <v>0</v>
      </c>
      <c r="F17" s="21">
        <v>0</v>
      </c>
      <c r="G17" s="8">
        <f>'aug 18'!G17+'sep 18'!F17</f>
        <v>0</v>
      </c>
      <c r="H17" s="8">
        <f>'aug 18'!H17+'sep 18'!D17-'sep 18'!F17</f>
        <v>182.22</v>
      </c>
      <c r="I17" s="21">
        <v>265.88</v>
      </c>
      <c r="J17" s="21">
        <v>0.5</v>
      </c>
      <c r="K17" s="8">
        <f>'aug 18'!K17+'sep 18'!J17</f>
        <v>3.073</v>
      </c>
      <c r="L17" s="21">
        <v>0</v>
      </c>
      <c r="M17" s="8">
        <f>'aug 18'!M17+'sep 18'!L17</f>
        <v>0</v>
      </c>
      <c r="N17" s="8">
        <f>'aug 18'!N17+'sep 18'!J17-'sep 18'!L17</f>
        <v>309.93599999999998</v>
      </c>
      <c r="O17" s="22">
        <f>D17+J17</f>
        <v>0.5</v>
      </c>
      <c r="P17" s="23">
        <v>6.11</v>
      </c>
      <c r="Q17" s="23">
        <v>0</v>
      </c>
      <c r="R17" s="8">
        <f>'aug 18'!R17+'sep 18'!Q17</f>
        <v>0</v>
      </c>
      <c r="S17" s="23">
        <v>0</v>
      </c>
      <c r="T17" s="8">
        <f>'aug 18'!T17+'sep 18'!S17</f>
        <v>0</v>
      </c>
      <c r="U17" s="8">
        <f>'aug 18'!U17+'sep 18'!Q17-'sep 18'!S17</f>
        <v>45.21</v>
      </c>
      <c r="V17" s="8">
        <f t="shared" si="0"/>
        <v>537.36599999999999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>
        <f>'aug 18'!E18+'sep 18'!D18</f>
        <v>0.13</v>
      </c>
      <c r="F18" s="8">
        <v>0</v>
      </c>
      <c r="G18" s="8">
        <f>'aug 18'!G18+'sep 18'!F18</f>
        <v>0</v>
      </c>
      <c r="H18" s="8">
        <f>'aug 18'!H18+'sep 18'!D18-'sep 18'!F18</f>
        <v>198.19000000000005</v>
      </c>
      <c r="I18" s="8">
        <v>305.74</v>
      </c>
      <c r="J18" s="8">
        <v>0.71</v>
      </c>
      <c r="K18" s="8">
        <f>'aug 18'!K18+'sep 18'!J18</f>
        <v>2.5720000000000001</v>
      </c>
      <c r="L18" s="8">
        <v>0</v>
      </c>
      <c r="M18" s="8">
        <f>'aug 18'!M18+'sep 18'!L18</f>
        <v>0</v>
      </c>
      <c r="N18" s="8">
        <f>'aug 18'!N18+'sep 18'!J18-'sep 18'!L18</f>
        <v>305.09899999999993</v>
      </c>
      <c r="O18" s="9">
        <f>D18+J18</f>
        <v>0.71</v>
      </c>
      <c r="P18" s="10">
        <v>1.92</v>
      </c>
      <c r="Q18" s="10">
        <v>0</v>
      </c>
      <c r="R18" s="8">
        <f>'aug 18'!R18+'sep 18'!Q18</f>
        <v>0.15</v>
      </c>
      <c r="S18" s="10">
        <v>0</v>
      </c>
      <c r="T18" s="8">
        <f>'aug 18'!T18+'sep 18'!S18</f>
        <v>0</v>
      </c>
      <c r="U18" s="8">
        <f>'aug 18'!U18+'sep 18'!Q18-'sep 18'!S18</f>
        <v>7.8899999999999988</v>
      </c>
      <c r="V18" s="8">
        <f t="shared" si="0"/>
        <v>511.17899999999997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0.37</v>
      </c>
      <c r="E19" s="15">
        <f>'aug 18'!E19+'sep 18'!D19</f>
        <v>6.2519999999999998</v>
      </c>
      <c r="F19" s="15">
        <f t="shared" ref="F19:S19" si="3">F16+F17+F18</f>
        <v>0</v>
      </c>
      <c r="G19" s="15">
        <f>'aug 18'!G19+'sep 18'!F19</f>
        <v>0</v>
      </c>
      <c r="H19" s="15">
        <f>'aug 18'!H19+'sep 18'!D19-'sep 18'!F19</f>
        <v>1348.2500000000002</v>
      </c>
      <c r="I19" s="15">
        <f t="shared" si="3"/>
        <v>610.23</v>
      </c>
      <c r="J19" s="15">
        <f t="shared" si="3"/>
        <v>1.31</v>
      </c>
      <c r="K19" s="15">
        <f>'aug 18'!K19+'sep 18'!J19</f>
        <v>7.9350000000000005</v>
      </c>
      <c r="L19" s="15">
        <f t="shared" si="3"/>
        <v>0</v>
      </c>
      <c r="M19" s="15">
        <f>'aug 18'!M19+'sep 18'!L19</f>
        <v>0</v>
      </c>
      <c r="N19" s="15">
        <f>'aug 18'!N19+'sep 18'!J19-'sep 18'!L19</f>
        <v>691.31</v>
      </c>
      <c r="O19" s="15">
        <f t="shared" si="3"/>
        <v>1.68</v>
      </c>
      <c r="P19" s="15">
        <f t="shared" si="3"/>
        <v>101.8</v>
      </c>
      <c r="Q19" s="15">
        <f t="shared" si="3"/>
        <v>0.3</v>
      </c>
      <c r="R19" s="15">
        <f>'aug 18'!R19+'sep 18'!Q19</f>
        <v>1.2</v>
      </c>
      <c r="S19" s="15">
        <f t="shared" si="3"/>
        <v>0</v>
      </c>
      <c r="T19" s="15">
        <f>'aug 18'!T19+'sep 18'!S19</f>
        <v>0</v>
      </c>
      <c r="U19" s="15">
        <f>'aug 18'!U19+'sep 18'!Q19-'sep 18'!S19</f>
        <v>298.97999999999996</v>
      </c>
      <c r="V19" s="15">
        <f t="shared" si="0"/>
        <v>2338.54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0.39</v>
      </c>
      <c r="E20" s="8">
        <f>'aug 18'!E20+'sep 18'!D20</f>
        <v>0.93</v>
      </c>
      <c r="F20" s="8">
        <v>0</v>
      </c>
      <c r="G20" s="8">
        <f>'aug 18'!G20+'sep 18'!F20</f>
        <v>0</v>
      </c>
      <c r="H20" s="8">
        <f>'aug 18'!H20+'sep 18'!D20-'sep 18'!F20</f>
        <v>745.11999999999966</v>
      </c>
      <c r="I20" s="8">
        <v>115.875</v>
      </c>
      <c r="J20" s="8">
        <v>4.74</v>
      </c>
      <c r="K20" s="8">
        <f>'aug 18'!K20+'sep 18'!J20</f>
        <v>13.15</v>
      </c>
      <c r="L20" s="8">
        <v>0</v>
      </c>
      <c r="M20" s="8">
        <f>'aug 18'!M20+'sep 18'!L20</f>
        <v>0</v>
      </c>
      <c r="N20" s="8">
        <f>'aug 18'!N20+'sep 18'!J20-'sep 18'!L20</f>
        <v>344.92999999999995</v>
      </c>
      <c r="O20" s="9">
        <f>D20+J20</f>
        <v>5.13</v>
      </c>
      <c r="P20" s="10">
        <v>0.62</v>
      </c>
      <c r="Q20" s="10">
        <v>0</v>
      </c>
      <c r="R20" s="8">
        <f>'aug 18'!R20+'sep 18'!Q20</f>
        <v>1.3199999999999998</v>
      </c>
      <c r="S20" s="10">
        <v>0</v>
      </c>
      <c r="T20" s="8">
        <f>'aug 18'!T20+'sep 18'!S20</f>
        <v>0</v>
      </c>
      <c r="U20" s="8">
        <f>'aug 18'!U20+'sep 18'!Q20-'sep 18'!S20</f>
        <v>40.82</v>
      </c>
      <c r="V20" s="8">
        <f t="shared" si="0"/>
        <v>1130.8699999999997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>
        <f>'aug 18'!E21+'sep 18'!D21</f>
        <v>2.16</v>
      </c>
      <c r="F21" s="8">
        <v>0</v>
      </c>
      <c r="G21" s="8">
        <f>'aug 18'!G21+'sep 18'!F21</f>
        <v>0</v>
      </c>
      <c r="H21" s="8">
        <f>'aug 18'!H21+'sep 18'!D21-'sep 18'!F21</f>
        <v>120.40999999999998</v>
      </c>
      <c r="I21" s="8">
        <v>308.03899999999999</v>
      </c>
      <c r="J21" s="8">
        <v>5.3</v>
      </c>
      <c r="K21" s="8">
        <f>'aug 18'!K21+'sep 18'!J21</f>
        <v>7.8</v>
      </c>
      <c r="L21" s="8">
        <v>0</v>
      </c>
      <c r="M21" s="8">
        <f>'aug 18'!M21+'sep 18'!L21</f>
        <v>0</v>
      </c>
      <c r="N21" s="8">
        <f>'aug 18'!N21+'sep 18'!J21-'sep 18'!L21</f>
        <v>375.42300000000006</v>
      </c>
      <c r="O21" s="9">
        <f>D21+J21</f>
        <v>5.3</v>
      </c>
      <c r="P21" s="10">
        <v>5.48</v>
      </c>
      <c r="Q21" s="10">
        <v>0</v>
      </c>
      <c r="R21" s="8">
        <f>'aug 18'!R21+'sep 18'!Q21</f>
        <v>0</v>
      </c>
      <c r="S21" s="10">
        <v>0</v>
      </c>
      <c r="T21" s="8">
        <f>'aug 18'!T21+'sep 18'!S21</f>
        <v>0</v>
      </c>
      <c r="U21" s="8">
        <f>'aug 18'!U21+'sep 18'!Q21-'sep 18'!S21</f>
        <v>39.280000000000008</v>
      </c>
      <c r="V21" s="8">
        <f t="shared" si="0"/>
        <v>535.11300000000006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>
        <f>'aug 18'!E22+'sep 18'!D22</f>
        <v>0.55000000000000004</v>
      </c>
      <c r="F22" s="8">
        <v>0</v>
      </c>
      <c r="G22" s="8">
        <f>'aug 18'!G22+'sep 18'!F22</f>
        <v>0</v>
      </c>
      <c r="H22" s="8">
        <f>'aug 18'!H22+'sep 18'!D22-'sep 18'!F22</f>
        <v>450.45999999999992</v>
      </c>
      <c r="I22" s="8">
        <v>182.86399999999998</v>
      </c>
      <c r="J22" s="8">
        <v>4.1500000000000004</v>
      </c>
      <c r="K22" s="8">
        <f>'aug 18'!K22+'sep 18'!J22</f>
        <v>7.83</v>
      </c>
      <c r="L22" s="8">
        <v>0</v>
      </c>
      <c r="M22" s="8">
        <f>'aug 18'!M22+'sep 18'!L22</f>
        <v>0</v>
      </c>
      <c r="N22" s="8">
        <f>'aug 18'!N22+'sep 18'!J22-'sep 18'!L22</f>
        <v>161.60000000000002</v>
      </c>
      <c r="O22" s="9">
        <f>D22+J22</f>
        <v>4.1500000000000004</v>
      </c>
      <c r="P22" s="10">
        <v>5.87</v>
      </c>
      <c r="Q22" s="10">
        <v>0</v>
      </c>
      <c r="R22" s="8">
        <f>'aug 18'!R22+'sep 18'!Q22</f>
        <v>0.27</v>
      </c>
      <c r="S22" s="10">
        <v>0</v>
      </c>
      <c r="T22" s="8">
        <f>'aug 18'!T22+'sep 18'!S22</f>
        <v>0</v>
      </c>
      <c r="U22" s="8">
        <f>'aug 18'!U22+'sep 18'!Q22-'sep 18'!S22</f>
        <v>14.66</v>
      </c>
      <c r="V22" s="8">
        <f t="shared" si="0"/>
        <v>626.71999999999991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0.39</v>
      </c>
      <c r="E23" s="15">
        <f>'aug 18'!E23+'sep 18'!D23</f>
        <v>3.64</v>
      </c>
      <c r="F23" s="15">
        <f t="shared" ref="F23:S23" si="4">SUM(F20:F22)</f>
        <v>0</v>
      </c>
      <c r="G23" s="15">
        <f>'aug 18'!G23+'sep 18'!F23</f>
        <v>0</v>
      </c>
      <c r="H23" s="15">
        <f>'aug 18'!H23+'sep 18'!D23-'sep 18'!F23</f>
        <v>1315.9899999999996</v>
      </c>
      <c r="I23" s="15">
        <f t="shared" si="4"/>
        <v>606.77800000000002</v>
      </c>
      <c r="J23" s="15">
        <f t="shared" si="4"/>
        <v>14.19</v>
      </c>
      <c r="K23" s="15">
        <f>'aug 18'!K23+'sep 18'!J23</f>
        <v>28.78</v>
      </c>
      <c r="L23" s="15">
        <f t="shared" si="4"/>
        <v>0</v>
      </c>
      <c r="M23" s="15">
        <f>'aug 18'!M23+'sep 18'!L23</f>
        <v>0</v>
      </c>
      <c r="N23" s="15">
        <f>'aug 18'!N23+'sep 18'!J23-'sep 18'!L23</f>
        <v>881.95300000000009</v>
      </c>
      <c r="O23" s="15">
        <f t="shared" si="4"/>
        <v>14.58</v>
      </c>
      <c r="P23" s="15">
        <f t="shared" si="4"/>
        <v>11.97</v>
      </c>
      <c r="Q23" s="15">
        <f t="shared" si="4"/>
        <v>0</v>
      </c>
      <c r="R23" s="15">
        <f>'aug 18'!R23+'sep 18'!Q23</f>
        <v>1.5899999999999999</v>
      </c>
      <c r="S23" s="15">
        <f t="shared" si="4"/>
        <v>0</v>
      </c>
      <c r="T23" s="15">
        <f>'aug 18'!T23+'sep 18'!S23</f>
        <v>0</v>
      </c>
      <c r="U23" s="15">
        <f>'aug 18'!U23+'sep 18'!Q23-'sep 18'!S23</f>
        <v>94.760000000000019</v>
      </c>
      <c r="V23" s="15">
        <f t="shared" si="0"/>
        <v>2292.703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1.2000000000000002</v>
      </c>
      <c r="E24" s="15">
        <f>'aug 18'!E24+'sep 18'!D24</f>
        <v>20.422000000000001</v>
      </c>
      <c r="F24" s="15">
        <f t="shared" ref="F24:S24" si="5">F23+F19+F15+F11</f>
        <v>0</v>
      </c>
      <c r="G24" s="15">
        <f>'aug 18'!G24+'sep 18'!F24</f>
        <v>0</v>
      </c>
      <c r="H24" s="15">
        <f>'aug 18'!H24+'sep 18'!D24-'sep 18'!F24</f>
        <v>5829.5699999999988</v>
      </c>
      <c r="I24" s="15">
        <f t="shared" si="5"/>
        <v>3447.9470000000001</v>
      </c>
      <c r="J24" s="15">
        <f t="shared" si="5"/>
        <v>24.54</v>
      </c>
      <c r="K24" s="15">
        <f>'aug 18'!K24+'sep 18'!J24</f>
        <v>110.85499999999999</v>
      </c>
      <c r="L24" s="15">
        <f t="shared" si="5"/>
        <v>0</v>
      </c>
      <c r="M24" s="15">
        <f>'aug 18'!M24+'sep 18'!L24</f>
        <v>0</v>
      </c>
      <c r="N24" s="15">
        <f>'aug 18'!N24+'sep 18'!J24-'sep 18'!L24</f>
        <v>4472.018</v>
      </c>
      <c r="O24" s="15">
        <f t="shared" si="5"/>
        <v>21.12</v>
      </c>
      <c r="P24" s="15">
        <f t="shared" si="5"/>
        <v>141.20799999999997</v>
      </c>
      <c r="Q24" s="15">
        <f t="shared" si="5"/>
        <v>0.62000000000000011</v>
      </c>
      <c r="R24" s="15">
        <f>'aug 18'!R24+'sep 18'!Q24</f>
        <v>7.43</v>
      </c>
      <c r="S24" s="15">
        <f t="shared" si="5"/>
        <v>0</v>
      </c>
      <c r="T24" s="15">
        <f>'aug 18'!T24+'sep 18'!S24</f>
        <v>0</v>
      </c>
      <c r="U24" s="15">
        <f>'aug 18'!U24+'sep 18'!Q24-'sep 18'!S24</f>
        <v>624.41999999999996</v>
      </c>
      <c r="V24" s="15">
        <f t="shared" si="0"/>
        <v>10926.008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11.39</v>
      </c>
      <c r="E25" s="8">
        <f>'aug 18'!E25+'sep 18'!D25</f>
        <v>112.86000000000001</v>
      </c>
      <c r="F25" s="8">
        <v>0</v>
      </c>
      <c r="G25" s="8">
        <f>'aug 18'!G25+'sep 18'!F25</f>
        <v>0</v>
      </c>
      <c r="H25" s="8">
        <f>'aug 18'!H25+'sep 18'!D25-'sep 18'!F25</f>
        <v>6653.5920000000006</v>
      </c>
      <c r="I25" s="8">
        <v>42.29</v>
      </c>
      <c r="J25" s="8">
        <v>0</v>
      </c>
      <c r="K25" s="8">
        <f>'aug 18'!K25+'sep 18'!J25</f>
        <v>0</v>
      </c>
      <c r="L25" s="8">
        <v>0</v>
      </c>
      <c r="M25" s="8">
        <f>'aug 18'!M25+'sep 18'!L25</f>
        <v>0</v>
      </c>
      <c r="N25" s="8">
        <f>'aug 18'!N25+'sep 18'!J25-'sep 18'!L25</f>
        <v>58.64</v>
      </c>
      <c r="O25" s="9">
        <f>D25+J25</f>
        <v>11.39</v>
      </c>
      <c r="P25" s="10">
        <v>0</v>
      </c>
      <c r="Q25" s="10">
        <v>0</v>
      </c>
      <c r="R25" s="8">
        <f>'aug 18'!R25+'sep 18'!Q25</f>
        <v>0</v>
      </c>
      <c r="S25" s="10">
        <v>0</v>
      </c>
      <c r="T25" s="8">
        <f>'aug 18'!T25+'sep 18'!S25</f>
        <v>0</v>
      </c>
      <c r="U25" s="8">
        <f>'aug 18'!U25+'sep 18'!Q25-'sep 18'!S25</f>
        <v>0</v>
      </c>
      <c r="V25" s="8">
        <f t="shared" si="0"/>
        <v>6712.2320000000009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12.55</v>
      </c>
      <c r="E26" s="8">
        <f>'aug 18'!E26+'sep 18'!D26</f>
        <v>68.400000000000006</v>
      </c>
      <c r="F26" s="8">
        <v>0</v>
      </c>
      <c r="G26" s="8">
        <f>'aug 18'!G26+'sep 18'!F26</f>
        <v>0</v>
      </c>
      <c r="H26" s="8">
        <f>'aug 18'!H26+'sep 18'!D26-'sep 18'!F26</f>
        <v>4803.1400000000003</v>
      </c>
      <c r="I26" s="8">
        <v>47.46</v>
      </c>
      <c r="J26" s="8">
        <v>0.33</v>
      </c>
      <c r="K26" s="8">
        <f>'aug 18'!K26+'sep 18'!J26</f>
        <v>13.290000000000001</v>
      </c>
      <c r="L26" s="8">
        <v>0</v>
      </c>
      <c r="M26" s="8">
        <f>'aug 18'!M26+'sep 18'!L26</f>
        <v>0</v>
      </c>
      <c r="N26" s="8">
        <f>'aug 18'!N26+'sep 18'!J26-'sep 18'!L26</f>
        <v>504.64799999999997</v>
      </c>
      <c r="O26" s="9">
        <f>D26+J26</f>
        <v>12.88</v>
      </c>
      <c r="P26" s="10">
        <v>0</v>
      </c>
      <c r="Q26" s="10">
        <v>0</v>
      </c>
      <c r="R26" s="8">
        <f>'aug 18'!R26+'sep 18'!Q26</f>
        <v>0.63</v>
      </c>
      <c r="S26" s="10">
        <v>0</v>
      </c>
      <c r="T26" s="8">
        <f>'aug 18'!T26+'sep 18'!S26</f>
        <v>0</v>
      </c>
      <c r="U26" s="8">
        <f>'aug 18'!U26+'sep 18'!Q26-'sep 18'!S26</f>
        <v>2.2200000000000002</v>
      </c>
      <c r="V26" s="8">
        <f t="shared" si="0"/>
        <v>5310.0080000000007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23.94</v>
      </c>
      <c r="E27" s="15">
        <f>'aug 18'!E27+'sep 18'!D27</f>
        <v>181.26000000000002</v>
      </c>
      <c r="F27" s="15">
        <f t="shared" ref="F27:S27" si="6">F26+F25</f>
        <v>0</v>
      </c>
      <c r="G27" s="15">
        <f>'aug 18'!G27+'sep 18'!F27</f>
        <v>0</v>
      </c>
      <c r="H27" s="15">
        <f>'aug 18'!H27+'sep 18'!D27-'sep 18'!F27</f>
        <v>11456.732</v>
      </c>
      <c r="I27" s="15">
        <f t="shared" si="6"/>
        <v>89.75</v>
      </c>
      <c r="J27" s="15">
        <f t="shared" si="6"/>
        <v>0.33</v>
      </c>
      <c r="K27" s="15">
        <f>'aug 18'!K27+'sep 18'!J27</f>
        <v>13.290000000000001</v>
      </c>
      <c r="L27" s="15">
        <f t="shared" si="6"/>
        <v>0</v>
      </c>
      <c r="M27" s="15">
        <f>'aug 18'!M27+'sep 18'!L27</f>
        <v>0</v>
      </c>
      <c r="N27" s="15">
        <f>'aug 18'!N27+'sep 18'!J27-'sep 18'!L27</f>
        <v>563.28800000000012</v>
      </c>
      <c r="O27" s="15">
        <f t="shared" si="6"/>
        <v>24.270000000000003</v>
      </c>
      <c r="P27" s="15">
        <f t="shared" si="6"/>
        <v>0</v>
      </c>
      <c r="Q27" s="15">
        <f t="shared" si="6"/>
        <v>0</v>
      </c>
      <c r="R27" s="15">
        <f>'aug 18'!R27+'sep 18'!Q27</f>
        <v>0.63</v>
      </c>
      <c r="S27" s="15">
        <f t="shared" si="6"/>
        <v>0</v>
      </c>
      <c r="T27" s="15">
        <f>'aug 18'!T27+'sep 18'!S27</f>
        <v>0</v>
      </c>
      <c r="U27" s="15">
        <f>'aug 18'!U27+'sep 18'!Q27-'sep 18'!S27</f>
        <v>2.2200000000000002</v>
      </c>
      <c r="V27" s="15">
        <f t="shared" si="0"/>
        <v>12022.24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21.58</v>
      </c>
      <c r="E28" s="8">
        <f>'aug 18'!E28+'sep 18'!D28</f>
        <v>291.90999999999997</v>
      </c>
      <c r="F28" s="8">
        <v>0</v>
      </c>
      <c r="G28" s="8">
        <f>'aug 18'!G28+'sep 18'!F28</f>
        <v>0</v>
      </c>
      <c r="H28" s="8">
        <f>'aug 18'!H28+'sep 18'!D28-'sep 18'!F28</f>
        <v>3430.788</v>
      </c>
      <c r="I28" s="8">
        <v>74.63</v>
      </c>
      <c r="J28" s="8">
        <v>0</v>
      </c>
      <c r="K28" s="8">
        <f>'aug 18'!K28+'sep 18'!J28</f>
        <v>0</v>
      </c>
      <c r="L28" s="8">
        <v>0</v>
      </c>
      <c r="M28" s="8">
        <f>'aug 18'!M28+'sep 18'!L28</f>
        <v>0</v>
      </c>
      <c r="N28" s="8">
        <f>'aug 18'!N28+'sep 18'!J28-'sep 18'!L28</f>
        <v>51.790000000000006</v>
      </c>
      <c r="O28" s="9">
        <f>D28+J28</f>
        <v>21.58</v>
      </c>
      <c r="P28" s="10">
        <v>0</v>
      </c>
      <c r="Q28" s="10">
        <v>21.85</v>
      </c>
      <c r="R28" s="8">
        <f>'aug 18'!R28+'sep 18'!Q28</f>
        <v>43.7</v>
      </c>
      <c r="S28" s="10">
        <v>0</v>
      </c>
      <c r="T28" s="8">
        <f>'aug 18'!T28+'sep 18'!S28</f>
        <v>0</v>
      </c>
      <c r="U28" s="8">
        <f>'aug 18'!U28+'sep 18'!Q28-'sep 18'!S28</f>
        <v>56.250000000000007</v>
      </c>
      <c r="V28" s="8">
        <f t="shared" si="0"/>
        <v>3538.828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5.19</v>
      </c>
      <c r="E29" s="8">
        <f>'aug 18'!E29+'sep 18'!D29</f>
        <v>47.739999999999995</v>
      </c>
      <c r="F29" s="8">
        <v>0</v>
      </c>
      <c r="G29" s="8">
        <f>'aug 18'!G29+'sep 18'!F29</f>
        <v>0</v>
      </c>
      <c r="H29" s="8">
        <f>'aug 18'!H29+'sep 18'!D29-'sep 18'!F29</f>
        <v>47.739999999999995</v>
      </c>
      <c r="I29" s="8"/>
      <c r="J29" s="8">
        <v>0</v>
      </c>
      <c r="K29" s="8">
        <f>'aug 18'!K29+'sep 18'!J29</f>
        <v>0</v>
      </c>
      <c r="L29" s="8">
        <v>0</v>
      </c>
      <c r="M29" s="8">
        <f>'aug 18'!M29+'sep 18'!L29</f>
        <v>0</v>
      </c>
      <c r="N29" s="8">
        <f>'aug 18'!N29+'sep 18'!J29-'sep 18'!L29</f>
        <v>0</v>
      </c>
      <c r="O29" s="9"/>
      <c r="P29" s="10"/>
      <c r="Q29" s="10">
        <v>0</v>
      </c>
      <c r="R29" s="8">
        <f>'aug 18'!R29+'sep 18'!Q29</f>
        <v>0</v>
      </c>
      <c r="S29" s="10">
        <v>0</v>
      </c>
      <c r="T29" s="8">
        <f>'aug 18'!T29+'sep 18'!S29</f>
        <v>0</v>
      </c>
      <c r="U29" s="8">
        <f>'aug 18'!U29+'sep 18'!Q29-'sep 18'!S29</f>
        <v>0</v>
      </c>
      <c r="V29" s="8">
        <f t="shared" si="0"/>
        <v>47.739999999999995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14.23</v>
      </c>
      <c r="E30" s="8">
        <f>'aug 18'!E30+'sep 18'!D30</f>
        <v>159.92699999999996</v>
      </c>
      <c r="F30" s="8">
        <v>0</v>
      </c>
      <c r="G30" s="8">
        <f>'aug 18'!G30+'sep 18'!F30</f>
        <v>0</v>
      </c>
      <c r="H30" s="8">
        <f>'aug 18'!H30+'sep 18'!D30-'sep 18'!F30</f>
        <v>3747.9190000000003</v>
      </c>
      <c r="I30" s="8"/>
      <c r="J30" s="8">
        <v>0</v>
      </c>
      <c r="K30" s="8">
        <f>'aug 18'!K30+'sep 18'!J30</f>
        <v>0</v>
      </c>
      <c r="L30" s="8">
        <v>0</v>
      </c>
      <c r="M30" s="8">
        <f>'aug 18'!M30+'sep 18'!L30</f>
        <v>0</v>
      </c>
      <c r="N30" s="8">
        <f>'aug 18'!N30+'sep 18'!J30-'sep 18'!L30</f>
        <v>41.210000000000008</v>
      </c>
      <c r="O30" s="9"/>
      <c r="P30" s="10"/>
      <c r="Q30" s="10">
        <v>0</v>
      </c>
      <c r="R30" s="8">
        <f>'aug 18'!R30+'sep 18'!Q30</f>
        <v>3</v>
      </c>
      <c r="S30" s="10">
        <v>0</v>
      </c>
      <c r="T30" s="8">
        <f>'aug 18'!T30+'sep 18'!S30</f>
        <v>0</v>
      </c>
      <c r="U30" s="8">
        <f>'aug 18'!U30+'sep 18'!Q30-'sep 18'!S30</f>
        <v>72.55</v>
      </c>
      <c r="V30" s="8">
        <f t="shared" si="0"/>
        <v>3861.6790000000005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8.1300000000000008</v>
      </c>
      <c r="E31" s="8">
        <f>'aug 18'!E31+'sep 18'!D31</f>
        <v>49.886000000000003</v>
      </c>
      <c r="F31" s="8">
        <v>0</v>
      </c>
      <c r="G31" s="8">
        <f>'aug 18'!G31+'sep 18'!F31</f>
        <v>0</v>
      </c>
      <c r="H31" s="8">
        <f>'aug 18'!H31+'sep 18'!D31-'sep 18'!F31</f>
        <v>2330.7672999999995</v>
      </c>
      <c r="I31" s="8">
        <v>109.83</v>
      </c>
      <c r="J31" s="8">
        <v>0.16</v>
      </c>
      <c r="K31" s="8">
        <f>'aug 18'!K31+'sep 18'!J31</f>
        <v>1.94</v>
      </c>
      <c r="L31" s="8">
        <v>0</v>
      </c>
      <c r="M31" s="8">
        <f>'aug 18'!M31+'sep 18'!L31</f>
        <v>0</v>
      </c>
      <c r="N31" s="8">
        <f>'aug 18'!N31+'sep 18'!J31-'sep 18'!L31</f>
        <v>142.81799999999998</v>
      </c>
      <c r="O31" s="9">
        <f>D31+J31</f>
        <v>8.2900000000000009</v>
      </c>
      <c r="P31" s="10">
        <v>0</v>
      </c>
      <c r="Q31" s="10">
        <v>0.09</v>
      </c>
      <c r="R31" s="8">
        <f>'aug 18'!R31+'sep 18'!Q31</f>
        <v>0.09</v>
      </c>
      <c r="S31" s="10">
        <v>0</v>
      </c>
      <c r="T31" s="8">
        <f>'aug 18'!T31+'sep 18'!S31</f>
        <v>0</v>
      </c>
      <c r="U31" s="8">
        <f>'aug 18'!U31+'sep 18'!Q31-'sep 18'!S31</f>
        <v>17.97</v>
      </c>
      <c r="V31" s="8">
        <f t="shared" si="0"/>
        <v>2491.5552999999995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49.129999999999995</v>
      </c>
      <c r="E32" s="15">
        <f>'aug 18'!E32+'sep 18'!D32</f>
        <v>549.46299999999997</v>
      </c>
      <c r="F32" s="15">
        <f t="shared" ref="F32:S32" si="7">F31+F30+F29+F28</f>
        <v>0</v>
      </c>
      <c r="G32" s="15">
        <f>'aug 18'!G32+'sep 18'!F32</f>
        <v>0</v>
      </c>
      <c r="H32" s="15">
        <f>'aug 18'!H32+'sep 18'!D32-'sep 18'!F32</f>
        <v>9557.2142999999996</v>
      </c>
      <c r="I32" s="15">
        <f t="shared" si="7"/>
        <v>184.45999999999998</v>
      </c>
      <c r="J32" s="15">
        <f t="shared" si="7"/>
        <v>0.16</v>
      </c>
      <c r="K32" s="15">
        <f>'aug 18'!K32+'sep 18'!J32</f>
        <v>1.94</v>
      </c>
      <c r="L32" s="15">
        <f t="shared" si="7"/>
        <v>0</v>
      </c>
      <c r="M32" s="15">
        <f>'aug 18'!M32+'sep 18'!L32</f>
        <v>0</v>
      </c>
      <c r="N32" s="15">
        <f>'aug 18'!N32+'sep 18'!J32-'sep 18'!L32</f>
        <v>235.81800000000001</v>
      </c>
      <c r="O32" s="15">
        <f t="shared" si="7"/>
        <v>29.869999999999997</v>
      </c>
      <c r="P32" s="15">
        <f t="shared" si="7"/>
        <v>0</v>
      </c>
      <c r="Q32" s="15">
        <f t="shared" si="7"/>
        <v>21.94</v>
      </c>
      <c r="R32" s="15">
        <f>'aug 18'!R32+'sep 18'!Q32</f>
        <v>46.790000000000006</v>
      </c>
      <c r="S32" s="15">
        <f t="shared" si="7"/>
        <v>0</v>
      </c>
      <c r="T32" s="15">
        <f>'aug 18'!T32+'sep 18'!S32</f>
        <v>0</v>
      </c>
      <c r="U32" s="15">
        <f>'aug 18'!U32+'sep 18'!Q32-'sep 18'!S32</f>
        <v>146.76999999999998</v>
      </c>
      <c r="V32" s="15">
        <f t="shared" si="0"/>
        <v>9939.8022999999994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7.63</v>
      </c>
      <c r="E33" s="8">
        <f>'aug 18'!E33+'sep 18'!D33</f>
        <v>44.02</v>
      </c>
      <c r="F33" s="8">
        <v>0</v>
      </c>
      <c r="G33" s="8">
        <f>'aug 18'!G33+'sep 18'!F33</f>
        <v>0</v>
      </c>
      <c r="H33" s="8">
        <f>'aug 18'!H33+'sep 18'!D33-'sep 18'!F33</f>
        <v>4041.2000000000003</v>
      </c>
      <c r="I33" s="8">
        <v>3.8</v>
      </c>
      <c r="J33" s="8">
        <v>0</v>
      </c>
      <c r="K33" s="8">
        <f>'aug 18'!K33+'sep 18'!J33</f>
        <v>0</v>
      </c>
      <c r="L33" s="8">
        <v>0</v>
      </c>
      <c r="M33" s="8">
        <f>'aug 18'!M33+'sep 18'!L33</f>
        <v>0</v>
      </c>
      <c r="N33" s="8">
        <f>'aug 18'!N33+'sep 18'!J33-'sep 18'!L33</f>
        <v>7.6</v>
      </c>
      <c r="O33" s="9">
        <f>D33+J33</f>
        <v>7.63</v>
      </c>
      <c r="P33" s="10">
        <v>0</v>
      </c>
      <c r="Q33" s="10">
        <v>0</v>
      </c>
      <c r="R33" s="8">
        <f>'aug 18'!R33+'sep 18'!Q33</f>
        <v>0</v>
      </c>
      <c r="S33" s="10">
        <v>0</v>
      </c>
      <c r="T33" s="8">
        <f>'aug 18'!T33+'sep 18'!S33</f>
        <v>0</v>
      </c>
      <c r="U33" s="8">
        <f>'aug 18'!U33+'sep 18'!Q33-'sep 18'!S33</f>
        <v>0</v>
      </c>
      <c r="V33" s="8">
        <f t="shared" si="0"/>
        <v>4048.8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11.87</v>
      </c>
      <c r="E34" s="8">
        <f>'aug 18'!E34+'sep 18'!D34</f>
        <v>148.53</v>
      </c>
      <c r="F34" s="8">
        <v>0</v>
      </c>
      <c r="G34" s="8">
        <f>'aug 18'!G34+'sep 18'!F34</f>
        <v>0</v>
      </c>
      <c r="H34" s="8">
        <f>'aug 18'!H34+'sep 18'!D34-'sep 18'!F34</f>
        <v>5125.1099999999979</v>
      </c>
      <c r="I34" s="8">
        <v>2</v>
      </c>
      <c r="J34" s="8">
        <v>0</v>
      </c>
      <c r="K34" s="8">
        <f>'aug 18'!K34+'sep 18'!J34</f>
        <v>0</v>
      </c>
      <c r="L34" s="8">
        <v>0</v>
      </c>
      <c r="M34" s="8">
        <f>'aug 18'!M34+'sep 18'!L34</f>
        <v>0</v>
      </c>
      <c r="N34" s="8">
        <f>'aug 18'!N34+'sep 18'!J34-'sep 18'!L34</f>
        <v>4</v>
      </c>
      <c r="O34" s="9">
        <f>D34+J34</f>
        <v>11.87</v>
      </c>
      <c r="P34" s="10">
        <v>0</v>
      </c>
      <c r="Q34" s="10">
        <v>0</v>
      </c>
      <c r="R34" s="8">
        <f>'aug 18'!R34+'sep 18'!Q34</f>
        <v>0</v>
      </c>
      <c r="S34" s="10">
        <v>0</v>
      </c>
      <c r="T34" s="8">
        <f>'aug 18'!T34+'sep 18'!S34</f>
        <v>0</v>
      </c>
      <c r="U34" s="8">
        <f>'aug 18'!U34+'sep 18'!Q34-'sep 18'!S34</f>
        <v>0.03</v>
      </c>
      <c r="V34" s="8">
        <f t="shared" si="0"/>
        <v>5129.1399999999976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18.77</v>
      </c>
      <c r="E35" s="8">
        <f>'aug 18'!E35+'sep 18'!D35</f>
        <v>62.22999999999999</v>
      </c>
      <c r="F35" s="8">
        <v>0</v>
      </c>
      <c r="G35" s="8">
        <f>'aug 18'!G35+'sep 18'!F35</f>
        <v>0</v>
      </c>
      <c r="H35" s="8">
        <f>'aug 18'!H35+'sep 18'!D35-'sep 18'!F35</f>
        <v>2572.75</v>
      </c>
      <c r="I35" s="8">
        <v>7.3</v>
      </c>
      <c r="J35" s="8">
        <v>0</v>
      </c>
      <c r="K35" s="8">
        <f>'aug 18'!K35+'sep 18'!J35</f>
        <v>0</v>
      </c>
      <c r="L35" s="8">
        <v>0</v>
      </c>
      <c r="M35" s="8">
        <f>'aug 18'!M35+'sep 18'!L35</f>
        <v>0</v>
      </c>
      <c r="N35" s="8">
        <f>'aug 18'!N35+'sep 18'!J35-'sep 18'!L35</f>
        <v>155.65000000000003</v>
      </c>
      <c r="O35" s="9">
        <f>D35+J35</f>
        <v>18.77</v>
      </c>
      <c r="P35" s="10">
        <v>0</v>
      </c>
      <c r="Q35" s="10">
        <v>0</v>
      </c>
      <c r="R35" s="8">
        <f>'aug 18'!R35+'sep 18'!Q35</f>
        <v>0</v>
      </c>
      <c r="S35" s="10">
        <v>0</v>
      </c>
      <c r="T35" s="8">
        <f>'aug 18'!T35+'sep 18'!S35</f>
        <v>0</v>
      </c>
      <c r="U35" s="8">
        <f>'aug 18'!U35+'sep 18'!Q35-'sep 18'!S35</f>
        <v>2.2000000000000002</v>
      </c>
      <c r="V35" s="8">
        <f t="shared" si="0"/>
        <v>2730.6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2.21</v>
      </c>
      <c r="E36" s="8">
        <f>'aug 18'!E36+'sep 18'!D36</f>
        <v>93.990000000000009</v>
      </c>
      <c r="F36" s="8">
        <v>0</v>
      </c>
      <c r="G36" s="8">
        <f>'aug 18'!G36+'sep 18'!F36</f>
        <v>0</v>
      </c>
      <c r="H36" s="8">
        <f>'aug 18'!H36+'sep 18'!D36-'sep 18'!F36</f>
        <v>4265.1499999999996</v>
      </c>
      <c r="I36" s="8">
        <v>3.46</v>
      </c>
      <c r="J36" s="8">
        <v>0</v>
      </c>
      <c r="K36" s="8">
        <f>'aug 18'!K36+'sep 18'!J36</f>
        <v>0</v>
      </c>
      <c r="L36" s="8">
        <v>0</v>
      </c>
      <c r="M36" s="8">
        <f>'aug 18'!M36+'sep 18'!L36</f>
        <v>0</v>
      </c>
      <c r="N36" s="8">
        <f>'aug 18'!N36+'sep 18'!J36-'sep 18'!L36</f>
        <v>6.92</v>
      </c>
      <c r="O36" s="9">
        <f>D36+J36</f>
        <v>2.21</v>
      </c>
      <c r="P36" s="10">
        <v>0</v>
      </c>
      <c r="Q36" s="10">
        <v>0</v>
      </c>
      <c r="R36" s="8">
        <f>'aug 18'!R36+'sep 18'!Q36</f>
        <v>0</v>
      </c>
      <c r="S36" s="10">
        <v>0</v>
      </c>
      <c r="T36" s="8">
        <f>'aug 18'!T36+'sep 18'!S36</f>
        <v>0</v>
      </c>
      <c r="U36" s="8">
        <f>'aug 18'!U36+'sep 18'!Q36-'sep 18'!S36</f>
        <v>1.04</v>
      </c>
      <c r="V36" s="8">
        <f t="shared" si="0"/>
        <v>4273.1099999999997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40.479999999999997</v>
      </c>
      <c r="E37" s="15">
        <f>'aug 18'!E37+'sep 18'!D37</f>
        <v>341.05</v>
      </c>
      <c r="F37" s="15">
        <f t="shared" ref="F37:S37" si="8">SUM(F33:F36)</f>
        <v>0</v>
      </c>
      <c r="G37" s="15">
        <f>'aug 18'!G37+'sep 18'!F37</f>
        <v>0</v>
      </c>
      <c r="H37" s="15">
        <f>'aug 18'!H37+'sep 18'!D37-'sep 18'!F37</f>
        <v>15996.49</v>
      </c>
      <c r="I37" s="15">
        <f t="shared" si="8"/>
        <v>16.559999999999999</v>
      </c>
      <c r="J37" s="15">
        <f t="shared" si="8"/>
        <v>0</v>
      </c>
      <c r="K37" s="15">
        <f>'aug 18'!K37+'sep 18'!J37</f>
        <v>0</v>
      </c>
      <c r="L37" s="15">
        <f t="shared" si="8"/>
        <v>0</v>
      </c>
      <c r="M37" s="15">
        <f>'aug 18'!M37+'sep 18'!L37</f>
        <v>0</v>
      </c>
      <c r="N37" s="15">
        <f>'aug 18'!N37+'sep 18'!J37-'sep 18'!L37</f>
        <v>174.17000000000002</v>
      </c>
      <c r="O37" s="15">
        <f t="shared" si="8"/>
        <v>40.479999999999997</v>
      </c>
      <c r="P37" s="15">
        <f t="shared" si="8"/>
        <v>0</v>
      </c>
      <c r="Q37" s="15">
        <f t="shared" si="8"/>
        <v>0</v>
      </c>
      <c r="R37" s="15">
        <f>'aug 18'!R37+'sep 18'!Q37</f>
        <v>0</v>
      </c>
      <c r="S37" s="15">
        <f t="shared" si="8"/>
        <v>0</v>
      </c>
      <c r="T37" s="15">
        <f>'aug 18'!T37+'sep 18'!S37</f>
        <v>0</v>
      </c>
      <c r="U37" s="15">
        <f>'aug 18'!U37+'sep 18'!Q37-'sep 18'!S37</f>
        <v>3.27</v>
      </c>
      <c r="V37" s="15">
        <f t="shared" si="0"/>
        <v>16173.93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113.54999999999998</v>
      </c>
      <c r="E38" s="15">
        <f>'aug 18'!E38+'sep 18'!D38</f>
        <v>1071.7729999999999</v>
      </c>
      <c r="F38" s="15">
        <f t="shared" ref="F38:S38" si="9">F37+F32+F27</f>
        <v>0</v>
      </c>
      <c r="G38" s="15">
        <f>'aug 18'!G38+'sep 18'!F38</f>
        <v>0</v>
      </c>
      <c r="H38" s="15">
        <f>'aug 18'!H38+'sep 18'!D38-'sep 18'!F38</f>
        <v>37010.436300000001</v>
      </c>
      <c r="I38" s="15">
        <f t="shared" si="9"/>
        <v>290.77</v>
      </c>
      <c r="J38" s="15">
        <f t="shared" si="9"/>
        <v>0.49</v>
      </c>
      <c r="K38" s="15">
        <f>'aug 18'!K38+'sep 18'!J38</f>
        <v>15.23</v>
      </c>
      <c r="L38" s="15">
        <f t="shared" si="9"/>
        <v>0</v>
      </c>
      <c r="M38" s="15">
        <f>'aug 18'!M38+'sep 18'!L38</f>
        <v>0</v>
      </c>
      <c r="N38" s="15">
        <f>'aug 18'!N38+'sep 18'!J38-'sep 18'!L38</f>
        <v>973.27600000000007</v>
      </c>
      <c r="O38" s="15">
        <f t="shared" si="9"/>
        <v>94.62</v>
      </c>
      <c r="P38" s="15">
        <f t="shared" si="9"/>
        <v>0</v>
      </c>
      <c r="Q38" s="15">
        <f t="shared" si="9"/>
        <v>21.94</v>
      </c>
      <c r="R38" s="15">
        <f>'aug 18'!R38+'sep 18'!Q38</f>
        <v>47.42</v>
      </c>
      <c r="S38" s="15">
        <f t="shared" si="9"/>
        <v>0</v>
      </c>
      <c r="T38" s="15">
        <f>'aug 18'!T38+'sep 18'!S38</f>
        <v>0</v>
      </c>
      <c r="U38" s="15">
        <f>'aug 18'!U38+'sep 18'!Q38-'sep 18'!S38</f>
        <v>152.26</v>
      </c>
      <c r="V38" s="15">
        <f t="shared" si="0"/>
        <v>38135.972300000001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62.87</v>
      </c>
      <c r="E39" s="8">
        <f>'aug 18'!E39+'sep 18'!D39</f>
        <v>637.38200000000006</v>
      </c>
      <c r="F39" s="8">
        <v>0</v>
      </c>
      <c r="G39" s="8">
        <f>'aug 18'!G39+'sep 18'!F39</f>
        <v>0</v>
      </c>
      <c r="H39" s="8">
        <f>'aug 18'!H39+'sep 18'!D39-'sep 18'!F39</f>
        <v>9621.518</v>
      </c>
      <c r="I39" s="8">
        <v>0</v>
      </c>
      <c r="J39" s="8">
        <v>0</v>
      </c>
      <c r="K39" s="8">
        <f>'aug 18'!K39+'sep 18'!J39</f>
        <v>0</v>
      </c>
      <c r="L39" s="8">
        <v>0</v>
      </c>
      <c r="M39" s="8">
        <f>'aug 18'!M39+'sep 18'!L39</f>
        <v>0</v>
      </c>
      <c r="N39" s="8">
        <f>'aug 18'!N39+'sep 18'!J39-'sep 18'!L39</f>
        <v>0</v>
      </c>
      <c r="O39" s="9">
        <f>D39+J39</f>
        <v>62.87</v>
      </c>
      <c r="P39" s="10">
        <v>0</v>
      </c>
      <c r="Q39" s="8">
        <v>0</v>
      </c>
      <c r="R39" s="8">
        <f>'aug 18'!R39+'sep 18'!Q39</f>
        <v>0</v>
      </c>
      <c r="S39" s="10">
        <v>0</v>
      </c>
      <c r="T39" s="8">
        <f>'aug 18'!T39+'sep 18'!S39</f>
        <v>0</v>
      </c>
      <c r="U39" s="8">
        <f>'aug 18'!U39+'sep 18'!Q39-'sep 18'!S39</f>
        <v>0</v>
      </c>
      <c r="V39" s="8">
        <f t="shared" si="0"/>
        <v>9621.518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31.48</v>
      </c>
      <c r="E40" s="8">
        <f>'aug 18'!E40+'sep 18'!D40</f>
        <v>186.85999999999999</v>
      </c>
      <c r="F40" s="8">
        <v>0</v>
      </c>
      <c r="G40" s="8">
        <f>'aug 18'!G40+'sep 18'!F40</f>
        <v>0</v>
      </c>
      <c r="H40" s="8">
        <f>'aug 18'!H40+'sep 18'!D40-'sep 18'!F40</f>
        <v>6655.2439999999951</v>
      </c>
      <c r="I40" s="8">
        <v>0</v>
      </c>
      <c r="J40" s="8">
        <v>0</v>
      </c>
      <c r="K40" s="8">
        <f>'aug 18'!K40+'sep 18'!J40</f>
        <v>0</v>
      </c>
      <c r="L40" s="8">
        <v>0</v>
      </c>
      <c r="M40" s="8">
        <f>'aug 18'!M40+'sep 18'!L40</f>
        <v>0</v>
      </c>
      <c r="N40" s="8">
        <f>'aug 18'!N40+'sep 18'!J40-'sep 18'!L40</f>
        <v>0</v>
      </c>
      <c r="O40" s="9">
        <f>D40+J40</f>
        <v>31.48</v>
      </c>
      <c r="P40" s="10">
        <v>0</v>
      </c>
      <c r="Q40" s="8">
        <v>0</v>
      </c>
      <c r="R40" s="8">
        <f>'aug 18'!R40+'sep 18'!Q40</f>
        <v>0</v>
      </c>
      <c r="S40" s="10">
        <v>0</v>
      </c>
      <c r="T40" s="8">
        <f>'aug 18'!T40+'sep 18'!S40</f>
        <v>0</v>
      </c>
      <c r="U40" s="8">
        <f>'aug 18'!U40+'sep 18'!Q40-'sep 18'!S40</f>
        <v>0</v>
      </c>
      <c r="V40" s="8">
        <f t="shared" si="0"/>
        <v>6655.2439999999951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93.57</v>
      </c>
      <c r="E41" s="8">
        <f>'aug 18'!E41+'sep 18'!D41</f>
        <v>513.30999999999995</v>
      </c>
      <c r="F41" s="8">
        <v>0</v>
      </c>
      <c r="G41" s="8">
        <f>'aug 18'!G41+'sep 18'!F41</f>
        <v>0</v>
      </c>
      <c r="H41" s="8">
        <f>'aug 18'!H41+'sep 18'!D41-'sep 18'!F41</f>
        <v>11938.936999999996</v>
      </c>
      <c r="I41" s="8">
        <v>0</v>
      </c>
      <c r="J41" s="8">
        <v>0</v>
      </c>
      <c r="K41" s="8">
        <f>'aug 18'!K41+'sep 18'!J41</f>
        <v>0</v>
      </c>
      <c r="L41" s="8">
        <v>0</v>
      </c>
      <c r="M41" s="8">
        <f>'aug 18'!M41+'sep 18'!L41</f>
        <v>0</v>
      </c>
      <c r="N41" s="8">
        <f>'aug 18'!N41+'sep 18'!J41-'sep 18'!L41</f>
        <v>0</v>
      </c>
      <c r="O41" s="9">
        <f>D41+J41</f>
        <v>93.57</v>
      </c>
      <c r="P41" s="10">
        <v>0</v>
      </c>
      <c r="Q41" s="8">
        <v>0</v>
      </c>
      <c r="R41" s="8">
        <f>'aug 18'!R41+'sep 18'!Q41</f>
        <v>0</v>
      </c>
      <c r="S41" s="10">
        <v>0</v>
      </c>
      <c r="T41" s="8">
        <f>'aug 18'!T41+'sep 18'!S41</f>
        <v>0</v>
      </c>
      <c r="U41" s="8">
        <f>'aug 18'!U41+'sep 18'!Q41-'sep 18'!S41</f>
        <v>0</v>
      </c>
      <c r="V41" s="8">
        <f t="shared" si="0"/>
        <v>11938.936999999996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34.76</v>
      </c>
      <c r="E42" s="8">
        <f>'aug 18'!E42+'sep 18'!D42</f>
        <v>119.43</v>
      </c>
      <c r="F42" s="8">
        <v>0</v>
      </c>
      <c r="G42" s="8">
        <f>'aug 18'!G42+'sep 18'!F42</f>
        <v>0</v>
      </c>
      <c r="H42" s="8">
        <f>'aug 18'!H42+'sep 18'!D42-'sep 18'!F42</f>
        <v>119.43</v>
      </c>
      <c r="I42" s="8"/>
      <c r="J42" s="8">
        <v>0</v>
      </c>
      <c r="K42" s="8">
        <f>'aug 18'!K42+'sep 18'!J42</f>
        <v>0</v>
      </c>
      <c r="L42" s="8">
        <v>0</v>
      </c>
      <c r="M42" s="8">
        <f>'aug 18'!M42+'sep 18'!L42</f>
        <v>0</v>
      </c>
      <c r="N42" s="8">
        <f>'aug 18'!N42+'sep 18'!J42-'sep 18'!L42</f>
        <v>0</v>
      </c>
      <c r="O42" s="9"/>
      <c r="P42" s="10"/>
      <c r="Q42" s="8">
        <v>0</v>
      </c>
      <c r="R42" s="8">
        <f>'aug 18'!R42+'sep 18'!Q42</f>
        <v>0</v>
      </c>
      <c r="S42" s="10">
        <v>0</v>
      </c>
      <c r="T42" s="8">
        <f>'aug 18'!T42+'sep 18'!S42</f>
        <v>0</v>
      </c>
      <c r="U42" s="8">
        <f>'aug 18'!U42+'sep 18'!Q42-'sep 18'!S42</f>
        <v>0</v>
      </c>
      <c r="V42" s="8">
        <f t="shared" si="0"/>
        <v>119.43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222.67999999999998</v>
      </c>
      <c r="E43" s="15">
        <f>'aug 18'!E43+'sep 18'!D43</f>
        <v>1456.9820000000002</v>
      </c>
      <c r="F43" s="15">
        <f t="shared" ref="F43:S43" si="10">SUM(F39:F42)</f>
        <v>0</v>
      </c>
      <c r="G43" s="15">
        <f>'aug 18'!G43+'sep 18'!F43</f>
        <v>0</v>
      </c>
      <c r="H43" s="15">
        <f>'aug 18'!H43+'sep 18'!D43-'sep 18'!F43</f>
        <v>28335.12899999999</v>
      </c>
      <c r="I43" s="15">
        <f t="shared" si="10"/>
        <v>0</v>
      </c>
      <c r="J43" s="15">
        <f t="shared" si="10"/>
        <v>0</v>
      </c>
      <c r="K43" s="15">
        <f>'aug 18'!K43+'sep 18'!J43</f>
        <v>0</v>
      </c>
      <c r="L43" s="15">
        <f t="shared" si="10"/>
        <v>0</v>
      </c>
      <c r="M43" s="15">
        <f>'aug 18'!M43+'sep 18'!L43</f>
        <v>0</v>
      </c>
      <c r="N43" s="15">
        <f>'aug 18'!N43+'sep 18'!J43-'sep 18'!L43</f>
        <v>0</v>
      </c>
      <c r="O43" s="15">
        <f t="shared" si="10"/>
        <v>187.92</v>
      </c>
      <c r="P43" s="15">
        <f t="shared" si="10"/>
        <v>0</v>
      </c>
      <c r="Q43" s="15">
        <f t="shared" si="10"/>
        <v>0</v>
      </c>
      <c r="R43" s="15">
        <f>'aug 18'!R43+'sep 18'!Q43</f>
        <v>0</v>
      </c>
      <c r="S43" s="15">
        <f t="shared" si="10"/>
        <v>0</v>
      </c>
      <c r="T43" s="15">
        <f>'aug 18'!T43+'sep 18'!S43</f>
        <v>0</v>
      </c>
      <c r="U43" s="15">
        <f>'aug 18'!U43+'sep 18'!Q43-'sep 18'!S43</f>
        <v>0</v>
      </c>
      <c r="V43" s="15">
        <f t="shared" si="0"/>
        <v>28335.12899999999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37.340000000000003</v>
      </c>
      <c r="E44" s="8">
        <f>'aug 18'!E44+'sep 18'!D44</f>
        <v>271.37</v>
      </c>
      <c r="F44" s="8">
        <v>0</v>
      </c>
      <c r="G44" s="8">
        <f>'aug 18'!G44+'sep 18'!F44</f>
        <v>0</v>
      </c>
      <c r="H44" s="8">
        <f>'aug 18'!H44+'sep 18'!D44-'sep 18'!F44</f>
        <v>7178.5400000000018</v>
      </c>
      <c r="I44" s="8">
        <v>0.68</v>
      </c>
      <c r="J44" s="8">
        <v>0</v>
      </c>
      <c r="K44" s="8">
        <f>'aug 18'!K44+'sep 18'!J44</f>
        <v>0</v>
      </c>
      <c r="L44" s="8">
        <v>0</v>
      </c>
      <c r="M44" s="8">
        <f>'aug 18'!M44+'sep 18'!L44</f>
        <v>0</v>
      </c>
      <c r="N44" s="8">
        <f>'aug 18'!N44+'sep 18'!J44-'sep 18'!L44</f>
        <v>0.70000000000000007</v>
      </c>
      <c r="O44" s="9">
        <f>D44+J44</f>
        <v>37.340000000000003</v>
      </c>
      <c r="P44" s="10">
        <v>14.43</v>
      </c>
      <c r="Q44" s="10">
        <v>0</v>
      </c>
      <c r="R44" s="8">
        <f>'aug 18'!R44+'sep 18'!Q44</f>
        <v>0</v>
      </c>
      <c r="S44" s="10">
        <v>0</v>
      </c>
      <c r="T44" s="8">
        <f>'aug 18'!T44+'sep 18'!S44</f>
        <v>0</v>
      </c>
      <c r="U44" s="8">
        <f>'aug 18'!U44+'sep 18'!Q44-'sep 18'!S44</f>
        <v>14.43</v>
      </c>
      <c r="V44" s="8">
        <f t="shared" si="0"/>
        <v>7193.6700000000019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35.53</v>
      </c>
      <c r="E45" s="8">
        <f>'aug 18'!E45+'sep 18'!D45</f>
        <v>150.72999999999999</v>
      </c>
      <c r="F45" s="8">
        <v>0</v>
      </c>
      <c r="G45" s="8">
        <f>'aug 18'!G45+'sep 18'!F45</f>
        <v>0</v>
      </c>
      <c r="H45" s="8">
        <f>'aug 18'!H45+'sep 18'!D45-'sep 18'!F45</f>
        <v>6433.4500000000016</v>
      </c>
      <c r="I45" s="8">
        <v>0.96</v>
      </c>
      <c r="J45" s="8">
        <v>0</v>
      </c>
      <c r="K45" s="8">
        <f>'aug 18'!K45+'sep 18'!J45</f>
        <v>0</v>
      </c>
      <c r="L45" s="8">
        <v>0</v>
      </c>
      <c r="M45" s="8">
        <f>'aug 18'!M45+'sep 18'!L45</f>
        <v>0</v>
      </c>
      <c r="N45" s="8">
        <f>'aug 18'!N45+'sep 18'!J45-'sep 18'!L45</f>
        <v>0.96</v>
      </c>
      <c r="O45" s="9">
        <f>D45+J45</f>
        <v>35.53</v>
      </c>
      <c r="P45" s="10">
        <v>0</v>
      </c>
      <c r="Q45" s="10">
        <v>0</v>
      </c>
      <c r="R45" s="8">
        <f>'aug 18'!R45+'sep 18'!Q45</f>
        <v>0</v>
      </c>
      <c r="S45" s="10">
        <v>0</v>
      </c>
      <c r="T45" s="8">
        <f>'aug 18'!T45+'sep 18'!S45</f>
        <v>0</v>
      </c>
      <c r="U45" s="8">
        <f>'aug 18'!U45+'sep 18'!Q45-'sep 18'!S45</f>
        <v>0</v>
      </c>
      <c r="V45" s="8">
        <f t="shared" si="0"/>
        <v>6434.4100000000017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9.1</v>
      </c>
      <c r="E46" s="8">
        <f>'aug 18'!E46+'sep 18'!D46</f>
        <v>132.44</v>
      </c>
      <c r="F46" s="8">
        <v>0</v>
      </c>
      <c r="G46" s="8">
        <f>'aug 18'!G46+'sep 18'!F46</f>
        <v>0</v>
      </c>
      <c r="H46" s="8">
        <f>'aug 18'!H46+'sep 18'!D46-'sep 18'!F46</f>
        <v>7321.8</v>
      </c>
      <c r="I46" s="8">
        <v>6.89</v>
      </c>
      <c r="J46" s="8">
        <v>0</v>
      </c>
      <c r="K46" s="8">
        <f>'aug 18'!K46+'sep 18'!J46</f>
        <v>0</v>
      </c>
      <c r="L46" s="8">
        <v>0</v>
      </c>
      <c r="M46" s="8">
        <f>'aug 18'!M46+'sep 18'!L46</f>
        <v>0</v>
      </c>
      <c r="N46" s="8">
        <f>'aug 18'!N46+'sep 18'!J46-'sep 18'!L46</f>
        <v>6.89</v>
      </c>
      <c r="O46" s="9">
        <f>D46+J46</f>
        <v>9.1</v>
      </c>
      <c r="P46" s="10">
        <v>0.03</v>
      </c>
      <c r="Q46" s="10">
        <v>0</v>
      </c>
      <c r="R46" s="8">
        <f>'aug 18'!R46+'sep 18'!Q46</f>
        <v>0</v>
      </c>
      <c r="S46" s="10">
        <v>0</v>
      </c>
      <c r="T46" s="8">
        <f>'aug 18'!T46+'sep 18'!S46</f>
        <v>0</v>
      </c>
      <c r="U46" s="8">
        <f>'aug 18'!U46+'sep 18'!Q46-'sep 18'!S46</f>
        <v>0.03</v>
      </c>
      <c r="V46" s="8">
        <f t="shared" si="0"/>
        <v>7328.72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18.940000000000001</v>
      </c>
      <c r="E47" s="8">
        <f>'aug 18'!E47+'sep 18'!D47</f>
        <v>184.06</v>
      </c>
      <c r="F47" s="8">
        <v>0</v>
      </c>
      <c r="G47" s="8">
        <f>'aug 18'!G47+'sep 18'!F47</f>
        <v>0</v>
      </c>
      <c r="H47" s="8">
        <f>'aug 18'!H47+'sep 18'!D47-'sep 18'!F47</f>
        <v>5971.33</v>
      </c>
      <c r="I47" s="8">
        <v>0.505</v>
      </c>
      <c r="J47" s="8">
        <v>0</v>
      </c>
      <c r="K47" s="8">
        <f>'aug 18'!K47+'sep 18'!J47</f>
        <v>0</v>
      </c>
      <c r="L47" s="8">
        <v>0</v>
      </c>
      <c r="M47" s="8">
        <f>'aug 18'!M47+'sep 18'!L47</f>
        <v>0</v>
      </c>
      <c r="N47" s="8">
        <f>'aug 18'!N47+'sep 18'!J47-'sep 18'!L47</f>
        <v>0.505</v>
      </c>
      <c r="O47" s="9">
        <f>D47+J47</f>
        <v>18.940000000000001</v>
      </c>
      <c r="P47" s="10">
        <v>14.43</v>
      </c>
      <c r="Q47" s="10">
        <v>0</v>
      </c>
      <c r="R47" s="8">
        <f>'aug 18'!R47+'sep 18'!Q47</f>
        <v>0</v>
      </c>
      <c r="S47" s="10">
        <v>0</v>
      </c>
      <c r="T47" s="8">
        <f>'aug 18'!T47+'sep 18'!S47</f>
        <v>0</v>
      </c>
      <c r="U47" s="8">
        <f>'aug 18'!U47+'sep 18'!Q47-'sep 18'!S47</f>
        <v>0</v>
      </c>
      <c r="V47" s="8">
        <f t="shared" si="0"/>
        <v>5971.835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100.91</v>
      </c>
      <c r="E48" s="15">
        <f>'aug 18'!E48+'sep 18'!D48</f>
        <v>738.6</v>
      </c>
      <c r="F48" s="15">
        <f t="shared" ref="F48:S48" si="11">SUM(F44:F47)</f>
        <v>0</v>
      </c>
      <c r="G48" s="15">
        <f>'aug 18'!G48+'sep 18'!F48</f>
        <v>0</v>
      </c>
      <c r="H48" s="15">
        <f>'aug 18'!H48+'sep 18'!D48-'sep 18'!F48</f>
        <v>26905.120000000006</v>
      </c>
      <c r="I48" s="15">
        <f t="shared" si="11"/>
        <v>9.0350000000000001</v>
      </c>
      <c r="J48" s="15">
        <f t="shared" si="11"/>
        <v>0</v>
      </c>
      <c r="K48" s="15">
        <f>'aug 18'!K48+'sep 18'!J48</f>
        <v>0</v>
      </c>
      <c r="L48" s="15">
        <f t="shared" si="11"/>
        <v>0</v>
      </c>
      <c r="M48" s="15">
        <f>'aug 18'!M48+'sep 18'!L48</f>
        <v>0</v>
      </c>
      <c r="N48" s="15">
        <f>'aug 18'!N48+'sep 18'!J48-'sep 18'!L48</f>
        <v>9.0550000000000015</v>
      </c>
      <c r="O48" s="15">
        <f t="shared" si="11"/>
        <v>100.91</v>
      </c>
      <c r="P48" s="15">
        <f t="shared" si="11"/>
        <v>28.89</v>
      </c>
      <c r="Q48" s="15">
        <f t="shared" si="11"/>
        <v>0</v>
      </c>
      <c r="R48" s="15">
        <f>'aug 18'!R48+'sep 18'!Q48</f>
        <v>0</v>
      </c>
      <c r="S48" s="15">
        <f t="shared" si="11"/>
        <v>0</v>
      </c>
      <c r="T48" s="15">
        <f>'aug 18'!T48+'sep 18'!S48</f>
        <v>0</v>
      </c>
      <c r="U48" s="15">
        <f>'aug 18'!U48+'sep 18'!Q48-'sep 18'!S48</f>
        <v>14.459999999999999</v>
      </c>
      <c r="V48" s="15">
        <f t="shared" si="0"/>
        <v>26928.635000000006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323.58999999999997</v>
      </c>
      <c r="E49" s="15">
        <f>'aug 18'!E49+'sep 18'!D49</f>
        <v>2195.5820000000003</v>
      </c>
      <c r="F49" s="15">
        <f t="shared" ref="F49:S49" si="12">F43+F48</f>
        <v>0</v>
      </c>
      <c r="G49" s="15">
        <f>'aug 18'!G49+'sep 18'!F49</f>
        <v>0</v>
      </c>
      <c r="H49" s="15">
        <f>'aug 18'!H49+'sep 18'!D49-'sep 18'!F49</f>
        <v>55240.248999999996</v>
      </c>
      <c r="I49" s="15">
        <f t="shared" si="12"/>
        <v>9.0350000000000001</v>
      </c>
      <c r="J49" s="15">
        <f t="shared" si="12"/>
        <v>0</v>
      </c>
      <c r="K49" s="15">
        <f>'aug 18'!K49+'sep 18'!J49</f>
        <v>0</v>
      </c>
      <c r="L49" s="15">
        <f t="shared" si="12"/>
        <v>0</v>
      </c>
      <c r="M49" s="15">
        <f>'aug 18'!M49+'sep 18'!L49</f>
        <v>0</v>
      </c>
      <c r="N49" s="15">
        <f>'aug 18'!N49+'sep 18'!J49-'sep 18'!L49</f>
        <v>9.0550000000000015</v>
      </c>
      <c r="O49" s="15">
        <f t="shared" si="12"/>
        <v>288.83</v>
      </c>
      <c r="P49" s="15">
        <f t="shared" si="12"/>
        <v>28.89</v>
      </c>
      <c r="Q49" s="15">
        <f t="shared" si="12"/>
        <v>0</v>
      </c>
      <c r="R49" s="15">
        <f>'aug 18'!R49+'sep 18'!Q49</f>
        <v>0</v>
      </c>
      <c r="S49" s="15">
        <f t="shared" si="12"/>
        <v>0</v>
      </c>
      <c r="T49" s="15">
        <f>'aug 18'!T49+'sep 18'!S49</f>
        <v>0</v>
      </c>
      <c r="U49" s="15">
        <f>'aug 18'!U49+'sep 18'!Q49-'sep 18'!S49</f>
        <v>14.459999999999999</v>
      </c>
      <c r="V49" s="15">
        <f t="shared" si="0"/>
        <v>55263.763999999996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438.34</v>
      </c>
      <c r="E50" s="15">
        <f>'aug 18'!E50+'sep 18'!D50</f>
        <v>3287.777</v>
      </c>
      <c r="F50" s="15">
        <f t="shared" ref="F50:S50" si="13">F49+F38+F24</f>
        <v>0</v>
      </c>
      <c r="G50" s="15">
        <f>'aug 18'!G50+'sep 18'!F50</f>
        <v>0</v>
      </c>
      <c r="H50" s="15">
        <f>'aug 18'!H50+'sep 18'!D50-'sep 18'!F50</f>
        <v>98080.25529999999</v>
      </c>
      <c r="I50" s="15">
        <f t="shared" si="13"/>
        <v>3747.752</v>
      </c>
      <c r="J50" s="15">
        <f t="shared" si="13"/>
        <v>25.029999999999998</v>
      </c>
      <c r="K50" s="15">
        <f>'aug 18'!K50+'sep 18'!J50</f>
        <v>126.08500000000001</v>
      </c>
      <c r="L50" s="15">
        <f t="shared" si="13"/>
        <v>0</v>
      </c>
      <c r="M50" s="15">
        <f>'aug 18'!M50+'sep 18'!L50</f>
        <v>0</v>
      </c>
      <c r="N50" s="15">
        <f>'aug 18'!N50+'sep 18'!J50-'sep 18'!L50</f>
        <v>5454.3489999999993</v>
      </c>
      <c r="O50" s="15">
        <f t="shared" si="13"/>
        <v>404.57</v>
      </c>
      <c r="P50" s="15">
        <f t="shared" si="13"/>
        <v>170.09799999999996</v>
      </c>
      <c r="Q50" s="15">
        <f t="shared" si="13"/>
        <v>22.560000000000002</v>
      </c>
      <c r="R50" s="15">
        <f>'aug 18'!R50+'sep 18'!Q50</f>
        <v>54.850000000000009</v>
      </c>
      <c r="S50" s="15">
        <f t="shared" si="13"/>
        <v>0</v>
      </c>
      <c r="T50" s="15">
        <f>'aug 18'!T50+'sep 18'!S50</f>
        <v>0</v>
      </c>
      <c r="U50" s="15">
        <f>'aug 18'!U50+'sep 18'!Q50-'sep 18'!S50</f>
        <v>791.13999999999987</v>
      </c>
      <c r="V50" s="15">
        <f t="shared" si="0"/>
        <v>104325.74429999999</v>
      </c>
      <c r="W50" s="17"/>
    </row>
    <row r="51" spans="1:23" s="27" customFormat="1" ht="24" hidden="1" customHeight="1" x14ac:dyDescent="0.25">
      <c r="C51" s="28"/>
      <c r="D51" s="121"/>
      <c r="E51" s="8" t="e">
        <f>'aug 18'!E51+'sep 18'!D51</f>
        <v>#REF!</v>
      </c>
      <c r="F51" s="121"/>
      <c r="G51" s="8">
        <f>'july 18'!G51+'aug 18'!F51</f>
        <v>0</v>
      </c>
      <c r="H51" s="8" t="e">
        <f>'aug 18'!H51+'sep 18'!D51-'sep 18'!F51</f>
        <v>#REF!</v>
      </c>
      <c r="I51" s="121"/>
      <c r="J51" s="121"/>
      <c r="K51" s="8" t="e">
        <f>'aug 18'!K51+'sep 18'!J51</f>
        <v>#REF!</v>
      </c>
      <c r="L51" s="121"/>
      <c r="M51" s="8">
        <f>'june 18'!M50+'july 18'!L51</f>
        <v>0</v>
      </c>
      <c r="N51" s="8">
        <f>'july 18'!N51+'aug 18'!J51-'aug 18'!L51</f>
        <v>4962.2130000000006</v>
      </c>
      <c r="O51" s="121"/>
      <c r="P51" s="121"/>
      <c r="Q51" s="121"/>
      <c r="R51" s="8">
        <f>'aug 18'!R51+'sep 18'!Q51</f>
        <v>0</v>
      </c>
      <c r="S51" s="121"/>
      <c r="T51" s="8">
        <f>'july 18'!T51+'aug 18'!S51</f>
        <v>0</v>
      </c>
      <c r="U51" s="8" t="e">
        <f>'aug 18'!U51+'sep 18'!Q51-'sep 18'!S51</f>
        <v>#REF!</v>
      </c>
      <c r="V51" s="8" t="e">
        <f t="shared" ref="V51:V52" si="14">H51+N51+U51</f>
        <v>#REF!</v>
      </c>
    </row>
    <row r="52" spans="1:23" s="31" customFormat="1" ht="24" hidden="1" customHeight="1" x14ac:dyDescent="0.25">
      <c r="C52" s="32"/>
      <c r="D52" s="33"/>
      <c r="E52" s="8" t="e">
        <f>'aug 18'!E52+'sep 18'!D52</f>
        <v>#REF!</v>
      </c>
      <c r="F52" s="33"/>
      <c r="G52" s="8">
        <f>'july 18'!G52+'aug 18'!F52</f>
        <v>0</v>
      </c>
      <c r="H52" s="8" t="e">
        <f>'aug 18'!H52+'sep 18'!D52-'sep 18'!F52</f>
        <v>#REF!</v>
      </c>
      <c r="I52" s="33"/>
      <c r="J52" s="33"/>
      <c r="K52" s="8" t="e">
        <f>'aug 18'!K52+'sep 18'!J52</f>
        <v>#REF!</v>
      </c>
      <c r="L52" s="33"/>
      <c r="M52" s="8">
        <f>'june 18'!M51+'july 18'!L52</f>
        <v>0</v>
      </c>
      <c r="N52" s="8">
        <f>'july 18'!N52+'aug 18'!J52-'aug 18'!L52</f>
        <v>0</v>
      </c>
      <c r="O52" s="33"/>
      <c r="P52" s="33"/>
      <c r="Q52" s="33"/>
      <c r="R52" s="8">
        <f>'aug 18'!R52+'sep 18'!Q52</f>
        <v>0</v>
      </c>
      <c r="S52" s="33"/>
      <c r="T52" s="8">
        <f>'july 18'!T52+'aug 18'!S52</f>
        <v>0.09</v>
      </c>
      <c r="U52" s="8" t="e">
        <f>'aug 18'!U52+'sep 18'!Q52-'sep 18'!S52</f>
        <v>#REF!</v>
      </c>
      <c r="V52" s="8" t="e">
        <f t="shared" si="14"/>
        <v>#REF!</v>
      </c>
    </row>
    <row r="53" spans="1:23" s="31" customFormat="1" ht="24" customHeight="1" x14ac:dyDescent="0.25">
      <c r="C53" s="32"/>
      <c r="D53" s="33"/>
      <c r="E53" s="63">
        <f>'APRIL 18'!E48+'may 18'!D49</f>
        <v>1157.347</v>
      </c>
      <c r="F53" s="33"/>
      <c r="G53" s="63"/>
      <c r="H53" s="63">
        <f>'Mar 18'!H47+'APRIL 18'!E48</f>
        <v>95318.428299999985</v>
      </c>
      <c r="I53" s="33"/>
      <c r="J53" s="33"/>
      <c r="K53" s="63">
        <f>'APRIL 18'!K48+'may 18'!J49</f>
        <v>30.321999999999999</v>
      </c>
      <c r="L53" s="33"/>
      <c r="M53" s="63"/>
      <c r="N53" s="63"/>
      <c r="O53" s="33"/>
      <c r="P53" s="33"/>
      <c r="Q53" s="33"/>
      <c r="R53" s="63">
        <f>'APRIL 18'!R48+'may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121">
        <f>D50+J50+Q50-F50-L50-S50</f>
        <v>485.92999999999995</v>
      </c>
      <c r="K54" s="28"/>
      <c r="L54" s="32">
        <f>'Mar 18'!V47+'APRIL 18'!E48+'APRIL 18'!K48+'APRIL 18'!R48</f>
        <v>101416.23229999999</v>
      </c>
      <c r="M54" s="28"/>
      <c r="N54" s="28"/>
      <c r="S54" s="28"/>
      <c r="V54" s="28"/>
    </row>
    <row r="55" spans="1:23" s="27" customFormat="1" ht="22.5" customHeight="1" x14ac:dyDescent="0.25">
      <c r="B55" s="28"/>
      <c r="C55" s="121"/>
      <c r="D55" s="196" t="s">
        <v>55</v>
      </c>
      <c r="E55" s="196"/>
      <c r="F55" s="196"/>
      <c r="G55" s="196"/>
      <c r="H55" s="37"/>
      <c r="I55" s="28"/>
      <c r="J55" s="121">
        <f>E50+K50+R50-G50-M50-T50</f>
        <v>3468.712</v>
      </c>
      <c r="K55" s="38"/>
      <c r="L55" s="32">
        <f>E50+K50+R50</f>
        <v>3468.712</v>
      </c>
      <c r="M55" s="38"/>
      <c r="N55" s="28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121">
        <f>H50+N50+U50</f>
        <v>104325.74429999999</v>
      </c>
      <c r="K56" s="41"/>
      <c r="L56" s="46">
        <f>'APRIL 18'!J55+'may 18'!J53</f>
        <v>102062.40129999997</v>
      </c>
      <c r="M56" s="46">
        <f>'aug 18'!J56+'sep 18'!J54</f>
        <v>104325.74429999999</v>
      </c>
      <c r="N56" s="41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41"/>
      <c r="L57" s="41"/>
      <c r="M57" s="46" t="e">
        <f>'[1]feb 18'!J54+#REF!</f>
        <v>#REF!</v>
      </c>
      <c r="N57" s="41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'[1]aug 17'!J53+'[1]sep 17'!J51</f>
        <v>97392.012300000002</v>
      </c>
      <c r="K58" s="197"/>
      <c r="L58" s="197"/>
      <c r="M58" s="99">
        <f>'july 18'!J56+'aug 18'!J54</f>
        <v>103839.81429999998</v>
      </c>
      <c r="N58" s="97"/>
      <c r="O58" s="47"/>
      <c r="P58" s="47"/>
      <c r="Q58" s="126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125"/>
      <c r="L59" s="51"/>
      <c r="M59" s="97"/>
      <c r="N59" s="97"/>
      <c r="O59" s="47"/>
      <c r="P59" s="47"/>
      <c r="Q59" s="126"/>
      <c r="R59" s="201" t="s">
        <v>59</v>
      </c>
      <c r="S59" s="201"/>
      <c r="T59" s="201"/>
      <c r="U59" s="201"/>
      <c r="V59" s="201"/>
    </row>
    <row r="60" spans="1:23" ht="19.5" x14ac:dyDescent="0.3">
      <c r="F60" s="4"/>
      <c r="G60" s="46">
        <f>'june 18'!J55+'july 18'!J54</f>
        <v>103081.01529999998</v>
      </c>
      <c r="J60" s="200" t="s">
        <v>60</v>
      </c>
      <c r="K60" s="200"/>
      <c r="L60" s="200"/>
      <c r="M60" s="46">
        <f>'may 18'!J55+'june 18'!J53</f>
        <v>102628.41329999999</v>
      </c>
    </row>
    <row r="61" spans="1:23" ht="25.5" customHeight="1" x14ac:dyDescent="0.3">
      <c r="F61" s="4"/>
      <c r="G61" s="46">
        <f>'[1]oct 2017'!J53+'[1]nov 17'!J51</f>
        <v>98581.184299999994</v>
      </c>
      <c r="J61" s="51"/>
      <c r="K61" s="125"/>
      <c r="L61" s="51"/>
      <c r="N61" s="53">
        <f>'[1]sep 17'!J53+'[1]oct 2017'!J51</f>
        <v>97903.751300000004</v>
      </c>
    </row>
    <row r="62" spans="1:23" ht="24" customHeight="1" x14ac:dyDescent="0.3">
      <c r="J62" s="200" t="s">
        <v>61</v>
      </c>
      <c r="K62" s="200"/>
      <c r="L62" s="200"/>
    </row>
    <row r="63" spans="1:23" ht="19.5" x14ac:dyDescent="0.3">
      <c r="G63" s="41"/>
      <c r="J63" s="200" t="s">
        <v>62</v>
      </c>
      <c r="K63" s="200"/>
      <c r="L63" s="200"/>
    </row>
    <row r="67" spans="8:22" x14ac:dyDescent="0.3">
      <c r="H67" s="54"/>
      <c r="I67" s="55"/>
      <c r="J67" s="54"/>
    </row>
    <row r="68" spans="8:22" x14ac:dyDescent="0.3">
      <c r="H68" s="54"/>
      <c r="I68" s="55"/>
      <c r="J68" s="54"/>
    </row>
    <row r="69" spans="8:22" x14ac:dyDescent="0.3">
      <c r="H69" s="46">
        <f>'[1]nov 17'!J53+'[1]dec 17'!J51</f>
        <v>98988.2883</v>
      </c>
      <c r="I69" s="55"/>
      <c r="J69" s="54"/>
    </row>
    <row r="70" spans="8:22" x14ac:dyDescent="0.3">
      <c r="H70" s="54"/>
      <c r="I70" s="55"/>
      <c r="J70" s="54"/>
    </row>
    <row r="71" spans="8:22" x14ac:dyDescent="0.3">
      <c r="H71" s="54"/>
      <c r="I71" s="55"/>
      <c r="J71" s="54"/>
    </row>
    <row r="72" spans="8:22" x14ac:dyDescent="0.3">
      <c r="I72" s="52">
        <f>261.37+72.57</f>
        <v>333.94</v>
      </c>
      <c r="Q72" s="3"/>
      <c r="R72" s="3"/>
      <c r="S72" s="3"/>
      <c r="T72" s="4"/>
      <c r="U72" s="3"/>
      <c r="V72" s="3"/>
    </row>
    <row r="73" spans="8:22" x14ac:dyDescent="0.3">
      <c r="I73" s="52">
        <f>78.17+53.54</f>
        <v>131.71</v>
      </c>
      <c r="Q73" s="3"/>
      <c r="R73" s="3"/>
      <c r="S73" s="3"/>
      <c r="T73" s="4"/>
      <c r="U73" s="3"/>
      <c r="V73" s="3"/>
    </row>
  </sheetData>
  <mergeCells count="30">
    <mergeCell ref="J62:L62"/>
    <mergeCell ref="J63:L63"/>
    <mergeCell ref="B58:F58"/>
    <mergeCell ref="J58:L58"/>
    <mergeCell ref="R58:V58"/>
    <mergeCell ref="B59:F59"/>
    <mergeCell ref="R59:V59"/>
    <mergeCell ref="J60:L60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E1" workbookViewId="0">
      <pane ySplit="6" topLeftCell="A53" activePane="bottomLeft" state="frozen"/>
      <selection pane="bottomLeft" activeCell="R68" sqref="R68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28"/>
      <c r="P4" s="193" t="s">
        <v>5</v>
      </c>
      <c r="Q4" s="194"/>
      <c r="R4" s="194"/>
      <c r="S4" s="194"/>
      <c r="T4" s="194"/>
      <c r="U4" s="194"/>
      <c r="V4" s="129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27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128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27" t="s">
        <v>11</v>
      </c>
      <c r="E6" s="127" t="s">
        <v>12</v>
      </c>
      <c r="F6" s="127" t="s">
        <v>11</v>
      </c>
      <c r="G6" s="127" t="s">
        <v>12</v>
      </c>
      <c r="H6" s="127"/>
      <c r="I6" s="195"/>
      <c r="J6" s="127" t="s">
        <v>11</v>
      </c>
      <c r="K6" s="127" t="s">
        <v>12</v>
      </c>
      <c r="L6" s="127" t="s">
        <v>11</v>
      </c>
      <c r="M6" s="127" t="s">
        <v>12</v>
      </c>
      <c r="N6" s="191"/>
      <c r="O6" s="128"/>
      <c r="P6" s="195"/>
      <c r="Q6" s="127" t="s">
        <v>11</v>
      </c>
      <c r="R6" s="127" t="s">
        <v>12</v>
      </c>
      <c r="S6" s="127" t="s">
        <v>11</v>
      </c>
      <c r="T6" s="127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'sep 18'!E7+'oct 18'!D7</f>
        <v>0.64999999999999991</v>
      </c>
      <c r="F7" s="8">
        <v>0</v>
      </c>
      <c r="G7" s="8">
        <f>'sep 18'!G7+'oct 18'!F7</f>
        <v>0</v>
      </c>
      <c r="H7" s="8">
        <f>'sep 18'!H7+'oct 18'!D7-'oct 18'!F7</f>
        <v>458.80999999999989</v>
      </c>
      <c r="I7" s="8">
        <v>374.98699999999997</v>
      </c>
      <c r="J7" s="8">
        <v>1.1100000000000001</v>
      </c>
      <c r="K7" s="8">
        <f>'sep 18'!K7+'oct 18'!J7</f>
        <v>12.34</v>
      </c>
      <c r="L7" s="8">
        <v>0</v>
      </c>
      <c r="M7" s="8">
        <f>'sep 18'!M7+'oct 18'!L7</f>
        <v>0</v>
      </c>
      <c r="N7" s="8">
        <f>'sep 18'!N7+'oct 18'!J7-'oct 18'!L7</f>
        <v>521.32500000000005</v>
      </c>
      <c r="O7" s="9">
        <f>D7+J7</f>
        <v>1.1100000000000001</v>
      </c>
      <c r="P7" s="10">
        <v>1.2</v>
      </c>
      <c r="Q7" s="10">
        <v>0.13</v>
      </c>
      <c r="R7" s="8">
        <f>'sep 18'!R7+'oct 18'!Q7</f>
        <v>1.1200000000000001</v>
      </c>
      <c r="S7" s="10">
        <v>0</v>
      </c>
      <c r="T7" s="8">
        <f>'sep 18'!T7+'oct 18'!S7</f>
        <v>0</v>
      </c>
      <c r="U7" s="8">
        <f>'sep 18'!U7+'oct 18'!Q7-'oct 18'!S7</f>
        <v>69.730000000000018</v>
      </c>
      <c r="V7" s="8">
        <f>H7+N7+U7</f>
        <v>1049.865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'sep 18'!E8+'oct 18'!D8</f>
        <v>0</v>
      </c>
      <c r="F8" s="8">
        <v>0</v>
      </c>
      <c r="G8" s="8">
        <f>'sep 18'!G8+'oct 18'!F8</f>
        <v>0</v>
      </c>
      <c r="H8" s="8">
        <f>'sep 18'!H8+'oct 18'!D8-'oct 18'!F8</f>
        <v>0</v>
      </c>
      <c r="I8" s="8"/>
      <c r="J8" s="8">
        <v>0.02</v>
      </c>
      <c r="K8" s="8">
        <f>'sep 18'!K8+'oct 18'!J8</f>
        <v>24.87</v>
      </c>
      <c r="L8" s="8">
        <v>0</v>
      </c>
      <c r="M8" s="8">
        <f>'sep 18'!M8+'oct 18'!L8</f>
        <v>0</v>
      </c>
      <c r="N8" s="8">
        <f>'sep 18'!N8+'oct 18'!J8-'oct 18'!L8</f>
        <v>25.19</v>
      </c>
      <c r="O8" s="9"/>
      <c r="P8" s="10"/>
      <c r="Q8" s="10">
        <v>0</v>
      </c>
      <c r="R8" s="8">
        <f>'sep 18'!R8+'oct 18'!Q8</f>
        <v>0.1</v>
      </c>
      <c r="S8" s="10">
        <v>0</v>
      </c>
      <c r="T8" s="8">
        <f>'sep 18'!T8+'oct 18'!S8</f>
        <v>0</v>
      </c>
      <c r="U8" s="8">
        <f>'sep 18'!U8+'oct 18'!Q8-'oct 18'!S8</f>
        <v>0.1</v>
      </c>
      <c r="V8" s="8">
        <f t="shared" ref="V8:V50" si="0">H8+N8+U8</f>
        <v>25.290000000000003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'sep 18'!E9+'oct 18'!D9</f>
        <v>0.05</v>
      </c>
      <c r="F9" s="8">
        <v>0</v>
      </c>
      <c r="G9" s="8">
        <f>'sep 18'!G9+'oct 18'!F9</f>
        <v>0</v>
      </c>
      <c r="H9" s="8">
        <f>'sep 18'!H9+'oct 18'!D9-'oct 18'!F9</f>
        <v>309.7600000000001</v>
      </c>
      <c r="I9" s="8">
        <v>377.63600000000002</v>
      </c>
      <c r="J9" s="8">
        <v>0.94</v>
      </c>
      <c r="K9" s="8">
        <f>'sep 18'!K9+'oct 18'!J9</f>
        <v>9.83</v>
      </c>
      <c r="L9" s="8">
        <v>0</v>
      </c>
      <c r="M9" s="8">
        <f>'sep 18'!M9+'oct 18'!L9</f>
        <v>0</v>
      </c>
      <c r="N9" s="8">
        <f>'sep 18'!N9+'oct 18'!J9-'oct 18'!L9</f>
        <v>408.03000000000014</v>
      </c>
      <c r="O9" s="9">
        <f>D9+J9</f>
        <v>0.94</v>
      </c>
      <c r="P9" s="10">
        <v>10.44</v>
      </c>
      <c r="Q9" s="10">
        <v>0.28000000000000003</v>
      </c>
      <c r="R9" s="8">
        <f>'sep 18'!R9+'oct 18'!Q9</f>
        <v>1.06</v>
      </c>
      <c r="S9" s="10">
        <v>0</v>
      </c>
      <c r="T9" s="8">
        <f>'sep 18'!T9+'oct 18'!S9</f>
        <v>0</v>
      </c>
      <c r="U9" s="8">
        <f>'sep 18'!U9+'oct 18'!Q9-'oct 18'!S9</f>
        <v>43.940000000000005</v>
      </c>
      <c r="V9" s="8">
        <f t="shared" si="0"/>
        <v>761.73000000000025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'sep 18'!E10+'oct 18'!D10</f>
        <v>0.34</v>
      </c>
      <c r="F10" s="8">
        <v>0</v>
      </c>
      <c r="G10" s="8">
        <f>'sep 18'!G10+'oct 18'!F10</f>
        <v>0</v>
      </c>
      <c r="H10" s="8">
        <f>'sep 18'!H10+'oct 18'!D10-'oct 18'!F10</f>
        <v>7.36</v>
      </c>
      <c r="I10" s="8">
        <v>281.17800000000005</v>
      </c>
      <c r="J10" s="8">
        <v>0.37</v>
      </c>
      <c r="K10" s="8">
        <f>'sep 18'!K10+'oct 18'!J10</f>
        <v>5.04</v>
      </c>
      <c r="L10" s="8">
        <v>0</v>
      </c>
      <c r="M10" s="8">
        <f>'sep 18'!M10+'oct 18'!L10</f>
        <v>0</v>
      </c>
      <c r="N10" s="8">
        <f>'sep 18'!N10+'oct 18'!J10-'oct 18'!L10</f>
        <v>329.26999999999987</v>
      </c>
      <c r="O10" s="9">
        <f>D10+J10</f>
        <v>0.37</v>
      </c>
      <c r="P10" s="10">
        <v>0</v>
      </c>
      <c r="Q10" s="10">
        <v>0</v>
      </c>
      <c r="R10" s="8">
        <f>'sep 18'!R10+'oct 18'!Q10</f>
        <v>0.19</v>
      </c>
      <c r="S10" s="10">
        <v>0</v>
      </c>
      <c r="T10" s="8">
        <f>'sep 18'!T10+'oct 18'!S10</f>
        <v>0</v>
      </c>
      <c r="U10" s="8">
        <f>'sep 18'!U10+'oct 18'!Q10-'oct 18'!S10</f>
        <v>0.6</v>
      </c>
      <c r="V10" s="8">
        <f t="shared" si="0"/>
        <v>337.2299999999999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'sep 18'!E11+'oct 18'!D11</f>
        <v>1.04</v>
      </c>
      <c r="F11" s="15">
        <f t="shared" ref="F11:S11" si="1">SUM(F7:F10)</f>
        <v>0</v>
      </c>
      <c r="G11" s="15">
        <f>'sep 18'!G11+'oct 18'!F11</f>
        <v>0</v>
      </c>
      <c r="H11" s="15">
        <f>'sep 18'!H11+'oct 18'!D11-'oct 18'!F11</f>
        <v>775.93</v>
      </c>
      <c r="I11" s="15">
        <f t="shared" si="1"/>
        <v>1033.8010000000002</v>
      </c>
      <c r="J11" s="15">
        <f t="shared" si="1"/>
        <v>2.4400000000000004</v>
      </c>
      <c r="K11" s="15">
        <f>'sep 18'!K11+'oct 18'!J11</f>
        <v>52.399999999999991</v>
      </c>
      <c r="L11" s="15">
        <f t="shared" si="1"/>
        <v>0</v>
      </c>
      <c r="M11" s="15">
        <f>'sep 18'!M11+'oct 18'!L11</f>
        <v>0</v>
      </c>
      <c r="N11" s="15">
        <f>'sep 18'!N11+'oct 18'!J11-'oct 18'!L11</f>
        <v>1283.8150000000001</v>
      </c>
      <c r="O11" s="15">
        <f t="shared" si="1"/>
        <v>2.42</v>
      </c>
      <c r="P11" s="15">
        <f t="shared" si="1"/>
        <v>11.639999999999999</v>
      </c>
      <c r="Q11" s="15">
        <f t="shared" si="1"/>
        <v>0.41000000000000003</v>
      </c>
      <c r="R11" s="15">
        <f>'sep 18'!R11+'oct 18'!Q11</f>
        <v>2.4700000000000002</v>
      </c>
      <c r="S11" s="15">
        <f t="shared" si="1"/>
        <v>0</v>
      </c>
      <c r="T11" s="15">
        <f>'sep 18'!T11+'oct 18'!S11</f>
        <v>0</v>
      </c>
      <c r="U11" s="15">
        <f>'sep 18'!U11+'oct 18'!Q11-'oct 18'!S11</f>
        <v>114.37000000000003</v>
      </c>
      <c r="V11" s="15">
        <f t="shared" si="0"/>
        <v>2174.1149999999998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0.14000000000000001</v>
      </c>
      <c r="E12" s="8">
        <f>'sep 18'!E12+'oct 18'!D12</f>
        <v>2.1700000000000004</v>
      </c>
      <c r="F12" s="8">
        <v>0</v>
      </c>
      <c r="G12" s="8">
        <f>'sep 18'!G12+'oct 18'!F12</f>
        <v>0</v>
      </c>
      <c r="H12" s="8">
        <f>'sep 18'!H12+'oct 18'!D12-'oct 18'!F12</f>
        <v>567.13999999999976</v>
      </c>
      <c r="I12" s="8">
        <v>542.76800000000014</v>
      </c>
      <c r="J12" s="8">
        <v>0.66</v>
      </c>
      <c r="K12" s="8">
        <f>'sep 18'!K12+'oct 18'!J12</f>
        <v>7.9499999999999993</v>
      </c>
      <c r="L12" s="8">
        <v>0</v>
      </c>
      <c r="M12" s="8">
        <f>'sep 18'!M12+'oct 18'!L12</f>
        <v>0</v>
      </c>
      <c r="N12" s="8">
        <f>'sep 18'!N12+'oct 18'!J12-'oct 18'!L12</f>
        <v>670.49999999999977</v>
      </c>
      <c r="O12" s="9">
        <f>D12+J12</f>
        <v>0.8</v>
      </c>
      <c r="P12" s="10">
        <v>4.57</v>
      </c>
      <c r="Q12" s="10">
        <v>0</v>
      </c>
      <c r="R12" s="8">
        <f>'sep 18'!R12+'oct 18'!Q12</f>
        <v>1.3099999999999998</v>
      </c>
      <c r="S12" s="10">
        <v>0</v>
      </c>
      <c r="T12" s="8">
        <f>'sep 18'!T12+'oct 18'!S12</f>
        <v>0</v>
      </c>
      <c r="U12" s="8">
        <f>'sep 18'!U12+'oct 18'!Q12-'oct 18'!S12</f>
        <v>38.790000000000006</v>
      </c>
      <c r="V12" s="8">
        <f t="shared" si="0"/>
        <v>1276.4299999999994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'sep 18'!E13+'oct 18'!D13</f>
        <v>2.8299999999999996</v>
      </c>
      <c r="F13" s="8">
        <v>0</v>
      </c>
      <c r="G13" s="8">
        <f>'sep 18'!G13+'oct 18'!F13</f>
        <v>0</v>
      </c>
      <c r="H13" s="8">
        <f>'sep 18'!H13+'oct 18'!D13-'oct 18'!F13</f>
        <v>314.7600000000001</v>
      </c>
      <c r="I13" s="8">
        <v>370.01399999999995</v>
      </c>
      <c r="J13" s="8">
        <v>0.88</v>
      </c>
      <c r="K13" s="8">
        <f>'sep 18'!K13+'oct 18'!J13</f>
        <v>7.64</v>
      </c>
      <c r="L13" s="8">
        <v>0</v>
      </c>
      <c r="M13" s="8">
        <f>'sep 18'!M13+'oct 18'!L13</f>
        <v>0</v>
      </c>
      <c r="N13" s="8">
        <f>'sep 18'!N13+'oct 18'!J13-'oct 18'!L13</f>
        <v>476.04</v>
      </c>
      <c r="O13" s="9">
        <f>D13+J13</f>
        <v>0.88</v>
      </c>
      <c r="P13" s="10">
        <v>4.4930000000000003</v>
      </c>
      <c r="Q13" s="10">
        <v>0</v>
      </c>
      <c r="R13" s="8">
        <f>'sep 18'!R13+'oct 18'!Q13</f>
        <v>0.58000000000000007</v>
      </c>
      <c r="S13" s="10">
        <v>0</v>
      </c>
      <c r="T13" s="8">
        <f>'sep 18'!T13+'oct 18'!S13</f>
        <v>0</v>
      </c>
      <c r="U13" s="8">
        <f>'sep 18'!U13+'oct 18'!Q13-'oct 18'!S13</f>
        <v>21.169999999999998</v>
      </c>
      <c r="V13" s="8">
        <f t="shared" si="0"/>
        <v>811.97000000000014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>
        <f>'sep 18'!E14+'oct 18'!D14</f>
        <v>4.63</v>
      </c>
      <c r="F14" s="8">
        <v>0</v>
      </c>
      <c r="G14" s="8">
        <f>'sep 18'!G14+'oct 18'!F14</f>
        <v>0</v>
      </c>
      <c r="H14" s="8">
        <f>'sep 18'!H14+'oct 18'!D14-'oct 18'!F14</f>
        <v>1507.6399999999994</v>
      </c>
      <c r="I14" s="8">
        <v>284.35599999999999</v>
      </c>
      <c r="J14" s="8">
        <v>0.86</v>
      </c>
      <c r="K14" s="8">
        <f>'sep 18'!K14+'oct 18'!J14</f>
        <v>10.989999999999998</v>
      </c>
      <c r="L14" s="8">
        <v>0</v>
      </c>
      <c r="M14" s="8">
        <f>'sep 18'!M14+'oct 18'!L14</f>
        <v>0</v>
      </c>
      <c r="N14" s="8">
        <f>'sep 18'!N14+'oct 18'!J14-'oct 18'!L14</f>
        <v>473.24000000000012</v>
      </c>
      <c r="O14" s="9">
        <f>D14+J14</f>
        <v>0.86</v>
      </c>
      <c r="P14" s="10">
        <v>6.7349999999999994</v>
      </c>
      <c r="Q14" s="10">
        <v>7.0000000000000007E-2</v>
      </c>
      <c r="R14" s="8">
        <f>'sep 18'!R14+'oct 18'!Q14</f>
        <v>0.76</v>
      </c>
      <c r="S14" s="10">
        <v>0</v>
      </c>
      <c r="T14" s="8">
        <f>'sep 18'!T14+'oct 18'!S14</f>
        <v>0</v>
      </c>
      <c r="U14" s="8">
        <f>'sep 18'!U14+'oct 18'!Q14-'oct 18'!S14</f>
        <v>56.829999999999991</v>
      </c>
      <c r="V14" s="8">
        <f t="shared" si="0"/>
        <v>2037.7099999999996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0.14000000000000001</v>
      </c>
      <c r="E15" s="15">
        <f>'sep 18'!E15+'oct 18'!D15</f>
        <v>9.629999999999999</v>
      </c>
      <c r="F15" s="15">
        <f t="shared" ref="F15:S15" si="2">F14+F13+F12</f>
        <v>0</v>
      </c>
      <c r="G15" s="15">
        <f>'sep 18'!G15+'oct 18'!F15</f>
        <v>0</v>
      </c>
      <c r="H15" s="15">
        <f>'sep 18'!H15+'oct 18'!D15-'oct 18'!F15</f>
        <v>2389.5399999999995</v>
      </c>
      <c r="I15" s="15">
        <f t="shared" si="2"/>
        <v>1197.1379999999999</v>
      </c>
      <c r="J15" s="15">
        <f t="shared" si="2"/>
        <v>2.4</v>
      </c>
      <c r="K15" s="15">
        <f>'sep 18'!K15+'oct 18'!J15</f>
        <v>26.58</v>
      </c>
      <c r="L15" s="15">
        <f t="shared" si="2"/>
        <v>0</v>
      </c>
      <c r="M15" s="15">
        <f>'sep 18'!M15+'oct 18'!L15</f>
        <v>0</v>
      </c>
      <c r="N15" s="15">
        <f>'sep 18'!N15+'oct 18'!J15-'oct 18'!L15</f>
        <v>1619.78</v>
      </c>
      <c r="O15" s="15">
        <f t="shared" si="2"/>
        <v>2.54</v>
      </c>
      <c r="P15" s="15">
        <f t="shared" si="2"/>
        <v>15.798</v>
      </c>
      <c r="Q15" s="15">
        <f t="shared" si="2"/>
        <v>7.0000000000000007E-2</v>
      </c>
      <c r="R15" s="15">
        <f>'sep 18'!R15+'oct 18'!Q15</f>
        <v>2.65</v>
      </c>
      <c r="S15" s="15">
        <f t="shared" si="2"/>
        <v>0</v>
      </c>
      <c r="T15" s="15">
        <f>'sep 18'!T15+'oct 18'!S15</f>
        <v>0</v>
      </c>
      <c r="U15" s="15">
        <f>'sep 18'!U15+'oct 18'!Q15-'oct 18'!S15</f>
        <v>116.78999999999999</v>
      </c>
      <c r="V15" s="15">
        <f t="shared" si="0"/>
        <v>4126.1099999999997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0.251</v>
      </c>
      <c r="E16" s="8">
        <f>'sep 18'!E16+'oct 18'!D16</f>
        <v>6.3730000000000002</v>
      </c>
      <c r="F16" s="8">
        <v>0</v>
      </c>
      <c r="G16" s="8">
        <f>'sep 18'!G16+'oct 18'!F16</f>
        <v>0</v>
      </c>
      <c r="H16" s="8">
        <f>'sep 18'!H16+'oct 18'!D16-'oct 18'!F16</f>
        <v>968.09100000000035</v>
      </c>
      <c r="I16" s="8">
        <v>38.61</v>
      </c>
      <c r="J16" s="8">
        <v>0.28000000000000003</v>
      </c>
      <c r="K16" s="8">
        <f>'sep 18'!K16+'oct 18'!J16</f>
        <v>2.5700000000000003</v>
      </c>
      <c r="L16" s="8">
        <v>0</v>
      </c>
      <c r="M16" s="8">
        <f>'sep 18'!M16+'oct 18'!L16</f>
        <v>0</v>
      </c>
      <c r="N16" s="8">
        <f>'sep 18'!N16+'oct 18'!J16-'oct 18'!L16</f>
        <v>76.554999999999964</v>
      </c>
      <c r="O16" s="9">
        <f>D16+J16</f>
        <v>0.53100000000000003</v>
      </c>
      <c r="P16" s="10">
        <v>93.77</v>
      </c>
      <c r="Q16" s="133">
        <v>2E-3</v>
      </c>
      <c r="R16" s="8">
        <f>'sep 18'!R16+'oct 18'!Q16</f>
        <v>1.052</v>
      </c>
      <c r="S16" s="10">
        <v>0</v>
      </c>
      <c r="T16" s="8">
        <f>'sep 18'!T16+'oct 18'!S16</f>
        <v>0</v>
      </c>
      <c r="U16" s="8">
        <f>'sep 18'!U16+'oct 18'!Q16-'oct 18'!S16</f>
        <v>245.88200000000001</v>
      </c>
      <c r="V16" s="8">
        <f t="shared" si="0"/>
        <v>1290.5280000000005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'sep 18'!E17+'oct 18'!D17</f>
        <v>0</v>
      </c>
      <c r="F17" s="21">
        <v>0</v>
      </c>
      <c r="G17" s="8">
        <f>'sep 18'!G17+'oct 18'!F17</f>
        <v>0</v>
      </c>
      <c r="H17" s="8">
        <f>'sep 18'!H17+'oct 18'!D17-'oct 18'!F17</f>
        <v>182.22</v>
      </c>
      <c r="I17" s="21">
        <v>265.88</v>
      </c>
      <c r="J17" s="21">
        <v>1.125</v>
      </c>
      <c r="K17" s="8">
        <f>'sep 18'!K17+'oct 18'!J17</f>
        <v>4.1980000000000004</v>
      </c>
      <c r="L17" s="21">
        <v>0</v>
      </c>
      <c r="M17" s="8">
        <f>'sep 18'!M17+'oct 18'!L17</f>
        <v>0</v>
      </c>
      <c r="N17" s="8">
        <f>'sep 18'!N17+'oct 18'!J17-'oct 18'!L17</f>
        <v>311.06099999999998</v>
      </c>
      <c r="O17" s="22">
        <f>D17+J17</f>
        <v>1.125</v>
      </c>
      <c r="P17" s="23">
        <v>6.11</v>
      </c>
      <c r="Q17" s="23">
        <v>0</v>
      </c>
      <c r="R17" s="8">
        <f>'sep 18'!R17+'oct 18'!Q17</f>
        <v>0</v>
      </c>
      <c r="S17" s="23">
        <v>0</v>
      </c>
      <c r="T17" s="8">
        <f>'sep 18'!T17+'oct 18'!S17</f>
        <v>0</v>
      </c>
      <c r="U17" s="8">
        <f>'sep 18'!U17+'oct 18'!Q17-'oct 18'!S17</f>
        <v>45.21</v>
      </c>
      <c r="V17" s="8">
        <f t="shared" si="0"/>
        <v>538.49099999999999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0.1</v>
      </c>
      <c r="E18" s="8">
        <f>'sep 18'!E18+'oct 18'!D18</f>
        <v>0.23</v>
      </c>
      <c r="F18" s="8">
        <v>0</v>
      </c>
      <c r="G18" s="8">
        <f>'sep 18'!G18+'oct 18'!F18</f>
        <v>0</v>
      </c>
      <c r="H18" s="8">
        <f>'sep 18'!H18+'oct 18'!D18-'oct 18'!F18</f>
        <v>198.29000000000005</v>
      </c>
      <c r="I18" s="8">
        <v>305.74</v>
      </c>
      <c r="J18" s="8">
        <v>4.59</v>
      </c>
      <c r="K18" s="8">
        <f>'sep 18'!K18+'oct 18'!J18</f>
        <v>7.1619999999999999</v>
      </c>
      <c r="L18" s="8">
        <v>0</v>
      </c>
      <c r="M18" s="8">
        <f>'sep 18'!M18+'oct 18'!L18</f>
        <v>0</v>
      </c>
      <c r="N18" s="8">
        <f>'sep 18'!N18+'oct 18'!J18-'oct 18'!L18</f>
        <v>309.68899999999991</v>
      </c>
      <c r="O18" s="9">
        <f>D18+J18</f>
        <v>4.6899999999999995</v>
      </c>
      <c r="P18" s="10">
        <v>1.92</v>
      </c>
      <c r="Q18" s="10">
        <v>0</v>
      </c>
      <c r="R18" s="8">
        <f>'sep 18'!R18+'oct 18'!Q18</f>
        <v>0.15</v>
      </c>
      <c r="S18" s="10">
        <v>0</v>
      </c>
      <c r="T18" s="8">
        <f>'sep 18'!T18+'oct 18'!S18</f>
        <v>0</v>
      </c>
      <c r="U18" s="8">
        <f>'sep 18'!U18+'oct 18'!Q18-'oct 18'!S18</f>
        <v>7.8899999999999988</v>
      </c>
      <c r="V18" s="8">
        <f t="shared" si="0"/>
        <v>515.86899999999991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0.35099999999999998</v>
      </c>
      <c r="E19" s="15">
        <f>'sep 18'!E19+'oct 18'!D19</f>
        <v>6.6029999999999998</v>
      </c>
      <c r="F19" s="15">
        <f t="shared" ref="F19:S19" si="3">F16+F17+F18</f>
        <v>0</v>
      </c>
      <c r="G19" s="15">
        <f>'sep 18'!G19+'oct 18'!F19</f>
        <v>0</v>
      </c>
      <c r="H19" s="15">
        <f>'sep 18'!H19+'oct 18'!D19-'oct 18'!F19</f>
        <v>1348.6010000000003</v>
      </c>
      <c r="I19" s="15">
        <f t="shared" si="3"/>
        <v>610.23</v>
      </c>
      <c r="J19" s="15">
        <f t="shared" si="3"/>
        <v>5.9950000000000001</v>
      </c>
      <c r="K19" s="15">
        <f>'sep 18'!K19+'oct 18'!J19</f>
        <v>13.93</v>
      </c>
      <c r="L19" s="15">
        <f t="shared" si="3"/>
        <v>0</v>
      </c>
      <c r="M19" s="15">
        <f>'sep 18'!M19+'oct 18'!L19</f>
        <v>0</v>
      </c>
      <c r="N19" s="15">
        <f>'sep 18'!N19+'oct 18'!J19-'oct 18'!L19</f>
        <v>697.30499999999995</v>
      </c>
      <c r="O19" s="15">
        <f t="shared" si="3"/>
        <v>6.3460000000000001</v>
      </c>
      <c r="P19" s="15">
        <f t="shared" si="3"/>
        <v>101.8</v>
      </c>
      <c r="Q19" s="15">
        <f t="shared" si="3"/>
        <v>2E-3</v>
      </c>
      <c r="R19" s="15">
        <f>'sep 18'!R19+'oct 18'!Q19</f>
        <v>1.202</v>
      </c>
      <c r="S19" s="15">
        <f t="shared" si="3"/>
        <v>0</v>
      </c>
      <c r="T19" s="15">
        <f>'sep 18'!T19+'oct 18'!S19</f>
        <v>0</v>
      </c>
      <c r="U19" s="15">
        <f>'sep 18'!U19+'oct 18'!Q19-'oct 18'!S19</f>
        <v>298.98199999999997</v>
      </c>
      <c r="V19" s="15">
        <f t="shared" si="0"/>
        <v>2344.8880000000004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1.17</v>
      </c>
      <c r="E20" s="8">
        <f>'sep 18'!E20+'oct 18'!D20</f>
        <v>2.1</v>
      </c>
      <c r="F20" s="8">
        <v>0</v>
      </c>
      <c r="G20" s="8">
        <f>'sep 18'!G20+'oct 18'!F20</f>
        <v>0</v>
      </c>
      <c r="H20" s="8">
        <f>'sep 18'!H20+'oct 18'!D20-'oct 18'!F20</f>
        <v>746.28999999999962</v>
      </c>
      <c r="I20" s="8">
        <v>115.875</v>
      </c>
      <c r="J20" s="8">
        <v>1.61</v>
      </c>
      <c r="K20" s="8">
        <f>'sep 18'!K20+'oct 18'!J20</f>
        <v>14.76</v>
      </c>
      <c r="L20" s="8">
        <v>0</v>
      </c>
      <c r="M20" s="8">
        <f>'sep 18'!M20+'oct 18'!L20</f>
        <v>0</v>
      </c>
      <c r="N20" s="8">
        <f>'sep 18'!N20+'oct 18'!J20-'oct 18'!L20</f>
        <v>346.53999999999996</v>
      </c>
      <c r="O20" s="9">
        <f>D20+J20</f>
        <v>2.7800000000000002</v>
      </c>
      <c r="P20" s="10">
        <v>0.62</v>
      </c>
      <c r="Q20" s="10">
        <v>0</v>
      </c>
      <c r="R20" s="8">
        <f>'sep 18'!R20+'oct 18'!Q20</f>
        <v>1.3199999999999998</v>
      </c>
      <c r="S20" s="10">
        <v>0</v>
      </c>
      <c r="T20" s="8">
        <f>'sep 18'!T20+'oct 18'!S20</f>
        <v>0</v>
      </c>
      <c r="U20" s="8">
        <f>'sep 18'!U20+'oct 18'!Q20-'oct 18'!S20</f>
        <v>40.82</v>
      </c>
      <c r="V20" s="8">
        <f t="shared" si="0"/>
        <v>1133.6499999999994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>
        <f>'sep 18'!E21+'oct 18'!D21</f>
        <v>2.16</v>
      </c>
      <c r="F21" s="8">
        <v>0</v>
      </c>
      <c r="G21" s="8">
        <f>'sep 18'!G21+'oct 18'!F21</f>
        <v>0</v>
      </c>
      <c r="H21" s="8">
        <f>'sep 18'!H21+'oct 18'!D21-'oct 18'!F21</f>
        <v>120.40999999999998</v>
      </c>
      <c r="I21" s="8">
        <v>308.03899999999999</v>
      </c>
      <c r="J21" s="8">
        <v>0.88</v>
      </c>
      <c r="K21" s="8">
        <f>'sep 18'!K21+'oct 18'!J21</f>
        <v>8.68</v>
      </c>
      <c r="L21" s="8">
        <v>0</v>
      </c>
      <c r="M21" s="8">
        <f>'sep 18'!M21+'oct 18'!L21</f>
        <v>0</v>
      </c>
      <c r="N21" s="8">
        <f>'sep 18'!N21+'oct 18'!J21-'oct 18'!L21</f>
        <v>376.30300000000005</v>
      </c>
      <c r="O21" s="9">
        <f>D21+J21</f>
        <v>0.88</v>
      </c>
      <c r="P21" s="10">
        <v>5.48</v>
      </c>
      <c r="Q21" s="10">
        <v>0.02</v>
      </c>
      <c r="R21" s="8">
        <f>'sep 18'!R21+'oct 18'!Q21</f>
        <v>0.02</v>
      </c>
      <c r="S21" s="10">
        <v>0</v>
      </c>
      <c r="T21" s="8">
        <f>'sep 18'!T21+'oct 18'!S21</f>
        <v>0</v>
      </c>
      <c r="U21" s="8">
        <f>'sep 18'!U21+'oct 18'!Q21-'oct 18'!S21</f>
        <v>39.300000000000011</v>
      </c>
      <c r="V21" s="8">
        <f t="shared" si="0"/>
        <v>536.01300000000003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>
        <f>'sep 18'!E22+'oct 18'!D22</f>
        <v>0.55000000000000004</v>
      </c>
      <c r="F22" s="8">
        <v>0</v>
      </c>
      <c r="G22" s="8">
        <f>'sep 18'!G22+'oct 18'!F22</f>
        <v>0</v>
      </c>
      <c r="H22" s="8">
        <f>'sep 18'!H22+'oct 18'!D22-'oct 18'!F22</f>
        <v>450.45999999999992</v>
      </c>
      <c r="I22" s="8">
        <v>182.86399999999998</v>
      </c>
      <c r="J22" s="8">
        <v>0.43</v>
      </c>
      <c r="K22" s="8">
        <f>'sep 18'!K22+'oct 18'!J22</f>
        <v>8.26</v>
      </c>
      <c r="L22" s="8">
        <v>0</v>
      </c>
      <c r="M22" s="8">
        <f>'sep 18'!M22+'oct 18'!L22</f>
        <v>0</v>
      </c>
      <c r="N22" s="8">
        <f>'sep 18'!N22+'oct 18'!J22-'oct 18'!L22</f>
        <v>162.03000000000003</v>
      </c>
      <c r="O22" s="9">
        <f>D22+J22</f>
        <v>0.43</v>
      </c>
      <c r="P22" s="10">
        <v>5.87</v>
      </c>
      <c r="Q22" s="10">
        <v>0.06</v>
      </c>
      <c r="R22" s="8">
        <f>'sep 18'!R22+'oct 18'!Q22</f>
        <v>0.33</v>
      </c>
      <c r="S22" s="10">
        <v>0</v>
      </c>
      <c r="T22" s="8">
        <f>'sep 18'!T22+'oct 18'!S22</f>
        <v>0</v>
      </c>
      <c r="U22" s="8">
        <f>'sep 18'!U22+'oct 18'!Q22-'oct 18'!S22</f>
        <v>14.72</v>
      </c>
      <c r="V22" s="8">
        <f t="shared" si="0"/>
        <v>627.21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1.17</v>
      </c>
      <c r="E23" s="15">
        <f>'sep 18'!E23+'oct 18'!D23</f>
        <v>4.8100000000000005</v>
      </c>
      <c r="F23" s="15">
        <f t="shared" ref="F23:S23" si="4">SUM(F20:F22)</f>
        <v>0</v>
      </c>
      <c r="G23" s="15">
        <f>'sep 18'!G23+'oct 18'!F23</f>
        <v>0</v>
      </c>
      <c r="H23" s="15">
        <f>'sep 18'!H23+'oct 18'!D23-'oct 18'!F23</f>
        <v>1317.1599999999996</v>
      </c>
      <c r="I23" s="15">
        <f t="shared" si="4"/>
        <v>606.77800000000002</v>
      </c>
      <c r="J23" s="15">
        <f t="shared" si="4"/>
        <v>2.9200000000000004</v>
      </c>
      <c r="K23" s="15">
        <f>'sep 18'!K23+'oct 18'!J23</f>
        <v>31.700000000000003</v>
      </c>
      <c r="L23" s="15">
        <f t="shared" si="4"/>
        <v>0</v>
      </c>
      <c r="M23" s="15">
        <f>'sep 18'!M23+'oct 18'!L23</f>
        <v>0</v>
      </c>
      <c r="N23" s="15">
        <f>'sep 18'!N23+'oct 18'!J23-'oct 18'!L23</f>
        <v>884.87300000000005</v>
      </c>
      <c r="O23" s="15">
        <f t="shared" si="4"/>
        <v>4.09</v>
      </c>
      <c r="P23" s="15">
        <f t="shared" si="4"/>
        <v>11.97</v>
      </c>
      <c r="Q23" s="15">
        <f t="shared" si="4"/>
        <v>0.08</v>
      </c>
      <c r="R23" s="15">
        <f>'sep 18'!R23+'oct 18'!Q23</f>
        <v>1.67</v>
      </c>
      <c r="S23" s="15">
        <f t="shared" si="4"/>
        <v>0</v>
      </c>
      <c r="T23" s="15">
        <f>'sep 18'!T23+'oct 18'!S23</f>
        <v>0</v>
      </c>
      <c r="U23" s="15">
        <f>'sep 18'!U23+'oct 18'!Q23-'oct 18'!S23</f>
        <v>94.840000000000018</v>
      </c>
      <c r="V23" s="15">
        <f t="shared" si="0"/>
        <v>2296.8729999999996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1.661</v>
      </c>
      <c r="E24" s="15">
        <f>'sep 18'!E24+'oct 18'!D24</f>
        <v>22.083000000000002</v>
      </c>
      <c r="F24" s="15">
        <f t="shared" ref="F24:S24" si="5">F23+F19+F15+F11</f>
        <v>0</v>
      </c>
      <c r="G24" s="15">
        <f>'sep 18'!G24+'oct 18'!F24</f>
        <v>0</v>
      </c>
      <c r="H24" s="15">
        <f>'sep 18'!H24+'oct 18'!D24-'oct 18'!F24</f>
        <v>5831.2309999999989</v>
      </c>
      <c r="I24" s="15">
        <f t="shared" si="5"/>
        <v>3447.9470000000001</v>
      </c>
      <c r="J24" s="15">
        <f t="shared" si="5"/>
        <v>13.755000000000003</v>
      </c>
      <c r="K24" s="15">
        <f>'sep 18'!K24+'oct 18'!J24</f>
        <v>124.60999999999999</v>
      </c>
      <c r="L24" s="15">
        <f t="shared" si="5"/>
        <v>0</v>
      </c>
      <c r="M24" s="15">
        <f>'sep 18'!M24+'oct 18'!L24</f>
        <v>0</v>
      </c>
      <c r="N24" s="15">
        <f>'sep 18'!N24+'oct 18'!J24-'oct 18'!L24</f>
        <v>4485.7730000000001</v>
      </c>
      <c r="O24" s="15">
        <f t="shared" si="5"/>
        <v>15.395999999999999</v>
      </c>
      <c r="P24" s="15">
        <f t="shared" si="5"/>
        <v>141.20799999999997</v>
      </c>
      <c r="Q24" s="15">
        <f t="shared" si="5"/>
        <v>0.56200000000000006</v>
      </c>
      <c r="R24" s="15">
        <f>'sep 18'!R24+'oct 18'!Q24</f>
        <v>7.992</v>
      </c>
      <c r="S24" s="15">
        <f t="shared" si="5"/>
        <v>0</v>
      </c>
      <c r="T24" s="15">
        <f>'sep 18'!T24+'oct 18'!S24</f>
        <v>0</v>
      </c>
      <c r="U24" s="15">
        <f>'sep 18'!U24+'oct 18'!Q24-'oct 18'!S24</f>
        <v>624.98199999999997</v>
      </c>
      <c r="V24" s="15">
        <f t="shared" si="0"/>
        <v>10941.985999999999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28.66</v>
      </c>
      <c r="E25" s="8">
        <f>'sep 18'!E25+'oct 18'!D25</f>
        <v>141.52000000000001</v>
      </c>
      <c r="F25" s="8">
        <v>0</v>
      </c>
      <c r="G25" s="8">
        <f>'sep 18'!G25+'oct 18'!F25</f>
        <v>0</v>
      </c>
      <c r="H25" s="8">
        <f>'sep 18'!H25+'oct 18'!D25-'oct 18'!F25</f>
        <v>6682.2520000000004</v>
      </c>
      <c r="I25" s="8">
        <v>42.29</v>
      </c>
      <c r="J25" s="8">
        <v>0</v>
      </c>
      <c r="K25" s="8">
        <f>'sep 18'!K25+'oct 18'!J25</f>
        <v>0</v>
      </c>
      <c r="L25" s="8">
        <v>0</v>
      </c>
      <c r="M25" s="8">
        <f>'sep 18'!M25+'oct 18'!L25</f>
        <v>0</v>
      </c>
      <c r="N25" s="8">
        <f>'sep 18'!N25+'oct 18'!J25-'oct 18'!L25</f>
        <v>58.64</v>
      </c>
      <c r="O25" s="9">
        <f>D25+J25</f>
        <v>28.66</v>
      </c>
      <c r="P25" s="10">
        <v>0</v>
      </c>
      <c r="Q25" s="10">
        <v>0</v>
      </c>
      <c r="R25" s="8">
        <f>'sep 18'!R25+'oct 18'!Q25</f>
        <v>0</v>
      </c>
      <c r="S25" s="10">
        <v>0</v>
      </c>
      <c r="T25" s="8">
        <f>'sep 18'!T25+'oct 18'!S25</f>
        <v>0</v>
      </c>
      <c r="U25" s="8">
        <f>'sep 18'!U25+'oct 18'!Q25-'oct 18'!S25</f>
        <v>0</v>
      </c>
      <c r="V25" s="8">
        <f t="shared" si="0"/>
        <v>6740.8920000000007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10.3</v>
      </c>
      <c r="E26" s="8">
        <f>'sep 18'!E26+'oct 18'!D26</f>
        <v>78.7</v>
      </c>
      <c r="F26" s="8">
        <v>0</v>
      </c>
      <c r="G26" s="8">
        <f>'sep 18'!G26+'oct 18'!F26</f>
        <v>0</v>
      </c>
      <c r="H26" s="8">
        <f>'sep 18'!H26+'oct 18'!D26-'oct 18'!F26</f>
        <v>4813.4400000000005</v>
      </c>
      <c r="I26" s="8">
        <v>47.46</v>
      </c>
      <c r="J26" s="8">
        <v>0.4</v>
      </c>
      <c r="K26" s="8">
        <f>'sep 18'!K26+'oct 18'!J26</f>
        <v>13.690000000000001</v>
      </c>
      <c r="L26" s="8">
        <v>0</v>
      </c>
      <c r="M26" s="8">
        <f>'sep 18'!M26+'oct 18'!L26</f>
        <v>0</v>
      </c>
      <c r="N26" s="8">
        <f>'sep 18'!N26+'oct 18'!J26-'oct 18'!L26</f>
        <v>505.04799999999994</v>
      </c>
      <c r="O26" s="9">
        <f>D26+J26</f>
        <v>10.700000000000001</v>
      </c>
      <c r="P26" s="10">
        <v>0</v>
      </c>
      <c r="Q26" s="10">
        <v>0.15</v>
      </c>
      <c r="R26" s="8">
        <f>'sep 18'!R26+'oct 18'!Q26</f>
        <v>0.78</v>
      </c>
      <c r="S26" s="10">
        <v>0</v>
      </c>
      <c r="T26" s="8">
        <f>'sep 18'!T26+'oct 18'!S26</f>
        <v>0</v>
      </c>
      <c r="U26" s="8">
        <f>'sep 18'!U26+'oct 18'!Q26-'oct 18'!S26</f>
        <v>2.37</v>
      </c>
      <c r="V26" s="8">
        <f t="shared" si="0"/>
        <v>5320.8580000000002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38.96</v>
      </c>
      <c r="E27" s="15">
        <f>'sep 18'!E27+'oct 18'!D27</f>
        <v>220.22000000000003</v>
      </c>
      <c r="F27" s="15">
        <f t="shared" ref="F27:S27" si="6">F26+F25</f>
        <v>0</v>
      </c>
      <c r="G27" s="15">
        <f>'sep 18'!G27+'oct 18'!F27</f>
        <v>0</v>
      </c>
      <c r="H27" s="15">
        <f>'sep 18'!H27+'oct 18'!D27-'oct 18'!F27</f>
        <v>11495.691999999999</v>
      </c>
      <c r="I27" s="15">
        <f t="shared" si="6"/>
        <v>89.75</v>
      </c>
      <c r="J27" s="15">
        <v>0</v>
      </c>
      <c r="K27" s="15">
        <f>'sep 18'!K27+'oct 18'!J27</f>
        <v>13.290000000000001</v>
      </c>
      <c r="L27" s="15">
        <f t="shared" si="6"/>
        <v>0</v>
      </c>
      <c r="M27" s="15">
        <f>'sep 18'!M27+'oct 18'!L27</f>
        <v>0</v>
      </c>
      <c r="N27" s="15">
        <f>'sep 18'!N27+'oct 18'!J27-'oct 18'!L27</f>
        <v>563.28800000000012</v>
      </c>
      <c r="O27" s="15">
        <f t="shared" si="6"/>
        <v>39.36</v>
      </c>
      <c r="P27" s="15">
        <f t="shared" si="6"/>
        <v>0</v>
      </c>
      <c r="Q27" s="15">
        <f t="shared" si="6"/>
        <v>0.15</v>
      </c>
      <c r="R27" s="15">
        <f>'sep 18'!R27+'oct 18'!Q27</f>
        <v>0.78</v>
      </c>
      <c r="S27" s="15">
        <f t="shared" si="6"/>
        <v>0</v>
      </c>
      <c r="T27" s="15">
        <f>'sep 18'!T27+'oct 18'!S27</f>
        <v>0</v>
      </c>
      <c r="U27" s="15">
        <f>'sep 18'!U27+'oct 18'!Q27-'oct 18'!S27</f>
        <v>2.37</v>
      </c>
      <c r="V27" s="15">
        <f t="shared" si="0"/>
        <v>12061.35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7.22</v>
      </c>
      <c r="E28" s="8">
        <f>'sep 18'!E28+'oct 18'!D28</f>
        <v>299.13</v>
      </c>
      <c r="F28" s="8">
        <v>0</v>
      </c>
      <c r="G28" s="8">
        <f>'sep 18'!G28+'oct 18'!F28</f>
        <v>0</v>
      </c>
      <c r="H28" s="8">
        <f>'sep 18'!H28+'oct 18'!D28-'oct 18'!F28</f>
        <v>3438.0079999999998</v>
      </c>
      <c r="I28" s="8">
        <v>74.63</v>
      </c>
      <c r="J28" s="8">
        <v>0</v>
      </c>
      <c r="K28" s="8">
        <f>'sep 18'!K28+'oct 18'!J28</f>
        <v>0</v>
      </c>
      <c r="L28" s="8">
        <v>0</v>
      </c>
      <c r="M28" s="8">
        <f>'sep 18'!M28+'oct 18'!L28</f>
        <v>0</v>
      </c>
      <c r="N28" s="8">
        <f>'sep 18'!N28+'oct 18'!J28-'oct 18'!L28</f>
        <v>51.790000000000006</v>
      </c>
      <c r="O28" s="9">
        <f>D28+J28</f>
        <v>7.22</v>
      </c>
      <c r="P28" s="10">
        <v>0</v>
      </c>
      <c r="Q28" s="10">
        <v>0</v>
      </c>
      <c r="R28" s="8">
        <f>'sep 18'!R28+'oct 18'!Q28</f>
        <v>43.7</v>
      </c>
      <c r="S28" s="10">
        <v>0</v>
      </c>
      <c r="T28" s="8">
        <f>'sep 18'!T28+'oct 18'!S28</f>
        <v>0</v>
      </c>
      <c r="U28" s="8">
        <f>'sep 18'!U28+'oct 18'!Q28-'oct 18'!S28</f>
        <v>56.250000000000007</v>
      </c>
      <c r="V28" s="8">
        <f t="shared" si="0"/>
        <v>3546.0479999999998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58.34</v>
      </c>
      <c r="E29" s="8">
        <f>'sep 18'!E29+'oct 18'!D29</f>
        <v>106.08</v>
      </c>
      <c r="F29" s="8">
        <v>0</v>
      </c>
      <c r="G29" s="8">
        <f>'sep 18'!G29+'oct 18'!F29</f>
        <v>0</v>
      </c>
      <c r="H29" s="8">
        <f>'sep 18'!H29+'oct 18'!D29-'oct 18'!F29</f>
        <v>106.08</v>
      </c>
      <c r="I29" s="8"/>
      <c r="J29" s="8">
        <v>3.9</v>
      </c>
      <c r="K29" s="8">
        <f>'sep 18'!K29+'oct 18'!J29</f>
        <v>3.9</v>
      </c>
      <c r="L29" s="8">
        <v>0</v>
      </c>
      <c r="M29" s="8">
        <f>'sep 18'!M29+'oct 18'!L29</f>
        <v>0</v>
      </c>
      <c r="N29" s="8">
        <f>'sep 18'!N29+'oct 18'!J29-'oct 18'!L29</f>
        <v>3.9</v>
      </c>
      <c r="O29" s="9"/>
      <c r="P29" s="10"/>
      <c r="Q29" s="10">
        <v>0</v>
      </c>
      <c r="R29" s="8">
        <f>'sep 18'!R29+'oct 18'!Q29</f>
        <v>0</v>
      </c>
      <c r="S29" s="10">
        <v>0</v>
      </c>
      <c r="T29" s="8">
        <f>'sep 18'!T29+'oct 18'!S29</f>
        <v>0</v>
      </c>
      <c r="U29" s="8">
        <f>'sep 18'!U29+'oct 18'!Q29-'oct 18'!S29</f>
        <v>0</v>
      </c>
      <c r="V29" s="8">
        <f t="shared" si="0"/>
        <v>109.98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9.9060000000000006</v>
      </c>
      <c r="E30" s="8">
        <f>'sep 18'!E30+'oct 18'!D30</f>
        <v>169.83299999999997</v>
      </c>
      <c r="F30" s="8">
        <v>0</v>
      </c>
      <c r="G30" s="8">
        <f>'sep 18'!G30+'oct 18'!F30</f>
        <v>0</v>
      </c>
      <c r="H30" s="8">
        <f>'sep 18'!H30+'oct 18'!D30-'oct 18'!F30</f>
        <v>3757.8250000000003</v>
      </c>
      <c r="I30" s="8"/>
      <c r="J30" s="8">
        <v>0</v>
      </c>
      <c r="K30" s="8">
        <f>'sep 18'!K30+'oct 18'!J30</f>
        <v>0</v>
      </c>
      <c r="L30" s="8">
        <v>0</v>
      </c>
      <c r="M30" s="8">
        <f>'sep 18'!M30+'oct 18'!L30</f>
        <v>0</v>
      </c>
      <c r="N30" s="8">
        <f>'sep 18'!N30+'oct 18'!J30-'oct 18'!L30</f>
        <v>41.210000000000008</v>
      </c>
      <c r="O30" s="9"/>
      <c r="P30" s="10"/>
      <c r="Q30" s="10">
        <v>0</v>
      </c>
      <c r="R30" s="8">
        <f>'sep 18'!R30+'oct 18'!Q30</f>
        <v>3</v>
      </c>
      <c r="S30" s="10">
        <v>0</v>
      </c>
      <c r="T30" s="8">
        <f>'sep 18'!T30+'oct 18'!S30</f>
        <v>0</v>
      </c>
      <c r="U30" s="8">
        <f>'sep 18'!U30+'oct 18'!Q30-'oct 18'!S30</f>
        <v>72.55</v>
      </c>
      <c r="V30" s="8">
        <f t="shared" si="0"/>
        <v>3871.5850000000005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4.1100000000000003</v>
      </c>
      <c r="E31" s="8">
        <f>'sep 18'!E31+'oct 18'!D31</f>
        <v>53.996000000000002</v>
      </c>
      <c r="F31" s="8">
        <v>0</v>
      </c>
      <c r="G31" s="8">
        <f>'sep 18'!G31+'oct 18'!F31</f>
        <v>0</v>
      </c>
      <c r="H31" s="8">
        <f>'sep 18'!H31+'oct 18'!D31-'oct 18'!F31</f>
        <v>2334.8772999999997</v>
      </c>
      <c r="I31" s="8">
        <v>109.83</v>
      </c>
      <c r="J31" s="8">
        <v>0.16</v>
      </c>
      <c r="K31" s="8">
        <f>'sep 18'!K31+'oct 18'!J31</f>
        <v>2.1</v>
      </c>
      <c r="L31" s="8">
        <v>0</v>
      </c>
      <c r="M31" s="8">
        <f>'sep 18'!M31+'oct 18'!L31</f>
        <v>0</v>
      </c>
      <c r="N31" s="8">
        <f>'sep 18'!N31+'oct 18'!J31-'oct 18'!L31</f>
        <v>142.97799999999998</v>
      </c>
      <c r="O31" s="9">
        <f>D31+J31</f>
        <v>4.2700000000000005</v>
      </c>
      <c r="P31" s="10">
        <v>0</v>
      </c>
      <c r="Q31" s="10">
        <v>0.09</v>
      </c>
      <c r="R31" s="8">
        <f>'sep 18'!R31+'oct 18'!Q31</f>
        <v>0.18</v>
      </c>
      <c r="S31" s="10">
        <v>0</v>
      </c>
      <c r="T31" s="8">
        <f>'sep 18'!T31+'oct 18'!S31</f>
        <v>0</v>
      </c>
      <c r="U31" s="8">
        <f>'sep 18'!U31+'oct 18'!Q31-'oct 18'!S31</f>
        <v>18.059999999999999</v>
      </c>
      <c r="V31" s="8">
        <f t="shared" si="0"/>
        <v>2495.9152999999997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79.576000000000008</v>
      </c>
      <c r="E32" s="15">
        <f>'sep 18'!E32+'oct 18'!D32</f>
        <v>629.03899999999999</v>
      </c>
      <c r="F32" s="15">
        <f t="shared" ref="F32:S32" si="7">F31+F30+F29+F28</f>
        <v>0</v>
      </c>
      <c r="G32" s="15">
        <f>'sep 18'!G32+'oct 18'!F32</f>
        <v>0</v>
      </c>
      <c r="H32" s="15">
        <f>'sep 18'!H32+'oct 18'!D32-'oct 18'!F32</f>
        <v>9636.7902999999988</v>
      </c>
      <c r="I32" s="15">
        <f t="shared" si="7"/>
        <v>184.45999999999998</v>
      </c>
      <c r="J32" s="15">
        <f t="shared" si="7"/>
        <v>4.0599999999999996</v>
      </c>
      <c r="K32" s="15">
        <f>'sep 18'!K32+'oct 18'!J32</f>
        <v>6</v>
      </c>
      <c r="L32" s="15">
        <f t="shared" si="7"/>
        <v>0</v>
      </c>
      <c r="M32" s="15">
        <f>'sep 18'!M32+'oct 18'!L32</f>
        <v>0</v>
      </c>
      <c r="N32" s="15">
        <f>'sep 18'!N32+'oct 18'!J32-'oct 18'!L32</f>
        <v>239.87800000000001</v>
      </c>
      <c r="O32" s="15">
        <f t="shared" si="7"/>
        <v>11.49</v>
      </c>
      <c r="P32" s="15">
        <f t="shared" si="7"/>
        <v>0</v>
      </c>
      <c r="Q32" s="15">
        <f t="shared" si="7"/>
        <v>0.09</v>
      </c>
      <c r="R32" s="15">
        <f>'sep 18'!R32+'oct 18'!Q32</f>
        <v>46.88000000000001</v>
      </c>
      <c r="S32" s="15">
        <f t="shared" si="7"/>
        <v>0</v>
      </c>
      <c r="T32" s="15">
        <f>'sep 18'!T32+'oct 18'!S32</f>
        <v>0</v>
      </c>
      <c r="U32" s="15">
        <f>'sep 18'!U32+'oct 18'!Q32-'oct 18'!S32</f>
        <v>146.85999999999999</v>
      </c>
      <c r="V32" s="15">
        <f t="shared" si="0"/>
        <v>10023.5283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8.43</v>
      </c>
      <c r="E33" s="8">
        <f>'sep 18'!E33+'oct 18'!D33</f>
        <v>52.45</v>
      </c>
      <c r="F33" s="8">
        <v>0</v>
      </c>
      <c r="G33" s="8">
        <f>'sep 18'!G33+'oct 18'!F33</f>
        <v>0</v>
      </c>
      <c r="H33" s="8">
        <f>'sep 18'!H33+'oct 18'!D33-'oct 18'!F33</f>
        <v>4049.63</v>
      </c>
      <c r="I33" s="8">
        <v>3.8</v>
      </c>
      <c r="J33" s="8">
        <v>0</v>
      </c>
      <c r="K33" s="8">
        <f>'sep 18'!K33+'oct 18'!J33</f>
        <v>0</v>
      </c>
      <c r="L33" s="8">
        <v>0</v>
      </c>
      <c r="M33" s="8">
        <f>'sep 18'!M33+'oct 18'!L33</f>
        <v>0</v>
      </c>
      <c r="N33" s="8">
        <f>'sep 18'!N33+'oct 18'!J33-'oct 18'!L33</f>
        <v>7.6</v>
      </c>
      <c r="O33" s="9">
        <f>D33+J33</f>
        <v>8.43</v>
      </c>
      <c r="P33" s="10">
        <v>0</v>
      </c>
      <c r="Q33" s="10">
        <v>0</v>
      </c>
      <c r="R33" s="8">
        <f>'sep 18'!R33+'oct 18'!Q33</f>
        <v>0</v>
      </c>
      <c r="S33" s="10">
        <v>0</v>
      </c>
      <c r="T33" s="8">
        <f>'sep 18'!T33+'oct 18'!S33</f>
        <v>0</v>
      </c>
      <c r="U33" s="8">
        <f>'sep 18'!U33+'oct 18'!Q33-'oct 18'!S33</f>
        <v>0</v>
      </c>
      <c r="V33" s="8">
        <f t="shared" si="0"/>
        <v>4057.23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25.29</v>
      </c>
      <c r="E34" s="8">
        <f>'sep 18'!E34+'oct 18'!D34</f>
        <v>173.82</v>
      </c>
      <c r="F34" s="8">
        <v>0</v>
      </c>
      <c r="G34" s="8">
        <f>'sep 18'!G34+'oct 18'!F34</f>
        <v>0</v>
      </c>
      <c r="H34" s="8">
        <f>'sep 18'!H34+'oct 18'!D34-'oct 18'!F34</f>
        <v>5150.3999999999978</v>
      </c>
      <c r="I34" s="8">
        <v>2</v>
      </c>
      <c r="J34" s="8">
        <v>0</v>
      </c>
      <c r="K34" s="8">
        <f>'sep 18'!K34+'oct 18'!J34</f>
        <v>0</v>
      </c>
      <c r="L34" s="8">
        <v>0</v>
      </c>
      <c r="M34" s="8">
        <f>'sep 18'!M34+'oct 18'!L34</f>
        <v>0</v>
      </c>
      <c r="N34" s="8">
        <f>'sep 18'!N34+'oct 18'!J34-'oct 18'!L34</f>
        <v>4</v>
      </c>
      <c r="O34" s="9">
        <f>D34+J34</f>
        <v>25.29</v>
      </c>
      <c r="P34" s="10">
        <v>0</v>
      </c>
      <c r="Q34" s="10">
        <v>0</v>
      </c>
      <c r="R34" s="8">
        <f>'sep 18'!R34+'oct 18'!Q34</f>
        <v>0</v>
      </c>
      <c r="S34" s="10">
        <v>0</v>
      </c>
      <c r="T34" s="8">
        <f>'sep 18'!T34+'oct 18'!S34</f>
        <v>0</v>
      </c>
      <c r="U34" s="8">
        <f>'sep 18'!U34+'oct 18'!Q34-'oct 18'!S34</f>
        <v>0.03</v>
      </c>
      <c r="V34" s="8">
        <f t="shared" si="0"/>
        <v>5154.4299999999976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4.37</v>
      </c>
      <c r="E35" s="8">
        <f>'sep 18'!E35+'oct 18'!D35</f>
        <v>66.599999999999994</v>
      </c>
      <c r="F35" s="8">
        <v>0</v>
      </c>
      <c r="G35" s="8">
        <f>'sep 18'!G35+'oct 18'!F35</f>
        <v>0</v>
      </c>
      <c r="H35" s="8">
        <f>'sep 18'!H35+'oct 18'!D35-'oct 18'!F35</f>
        <v>2577.12</v>
      </c>
      <c r="I35" s="8">
        <v>7.3</v>
      </c>
      <c r="J35" s="8">
        <v>0</v>
      </c>
      <c r="K35" s="8">
        <f>'sep 18'!K35+'oct 18'!J35</f>
        <v>0</v>
      </c>
      <c r="L35" s="8">
        <v>0</v>
      </c>
      <c r="M35" s="8">
        <f>'sep 18'!M35+'oct 18'!L35</f>
        <v>0</v>
      </c>
      <c r="N35" s="8">
        <f>'sep 18'!N35+'oct 18'!J35-'oct 18'!L35</f>
        <v>155.65000000000003</v>
      </c>
      <c r="O35" s="9">
        <f>D35+J35</f>
        <v>4.37</v>
      </c>
      <c r="P35" s="10">
        <v>0</v>
      </c>
      <c r="Q35" s="10">
        <v>0</v>
      </c>
      <c r="R35" s="8">
        <f>'sep 18'!R35+'oct 18'!Q35</f>
        <v>0</v>
      </c>
      <c r="S35" s="10">
        <v>0</v>
      </c>
      <c r="T35" s="8">
        <f>'sep 18'!T35+'oct 18'!S35</f>
        <v>0</v>
      </c>
      <c r="U35" s="8">
        <f>'sep 18'!U35+'oct 18'!Q35-'oct 18'!S35</f>
        <v>2.2000000000000002</v>
      </c>
      <c r="V35" s="8">
        <f t="shared" si="0"/>
        <v>2734.97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20.89</v>
      </c>
      <c r="E36" s="8">
        <f>'sep 18'!E36+'oct 18'!D36</f>
        <v>114.88000000000001</v>
      </c>
      <c r="F36" s="8">
        <v>0</v>
      </c>
      <c r="G36" s="8">
        <f>'sep 18'!G36+'oct 18'!F36</f>
        <v>0</v>
      </c>
      <c r="H36" s="8">
        <f>'sep 18'!H36+'oct 18'!D36-'oct 18'!F36</f>
        <v>4286.04</v>
      </c>
      <c r="I36" s="8">
        <v>3.46</v>
      </c>
      <c r="J36" s="8">
        <v>0</v>
      </c>
      <c r="K36" s="8">
        <f>'sep 18'!K36+'oct 18'!J36</f>
        <v>0</v>
      </c>
      <c r="L36" s="8">
        <v>0</v>
      </c>
      <c r="M36" s="8">
        <f>'sep 18'!M36+'oct 18'!L36</f>
        <v>0</v>
      </c>
      <c r="N36" s="8">
        <f>'sep 18'!N36+'oct 18'!J36-'oct 18'!L36</f>
        <v>6.92</v>
      </c>
      <c r="O36" s="9">
        <f>D36+J36</f>
        <v>20.89</v>
      </c>
      <c r="P36" s="10">
        <v>0</v>
      </c>
      <c r="Q36" s="10">
        <v>0</v>
      </c>
      <c r="R36" s="8">
        <f>'sep 18'!R36+'oct 18'!Q36</f>
        <v>0</v>
      </c>
      <c r="S36" s="10">
        <v>0</v>
      </c>
      <c r="T36" s="8">
        <f>'sep 18'!T36+'oct 18'!S36</f>
        <v>0</v>
      </c>
      <c r="U36" s="8">
        <f>'sep 18'!U36+'oct 18'!Q36-'oct 18'!S36</f>
        <v>1.04</v>
      </c>
      <c r="V36" s="8">
        <f t="shared" si="0"/>
        <v>4294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58.98</v>
      </c>
      <c r="E37" s="15">
        <f>'sep 18'!E37+'oct 18'!D37</f>
        <v>400.03000000000003</v>
      </c>
      <c r="F37" s="15">
        <f t="shared" ref="F37:S37" si="8">SUM(F33:F36)</f>
        <v>0</v>
      </c>
      <c r="G37" s="15">
        <f>'sep 18'!G37+'oct 18'!F37</f>
        <v>0</v>
      </c>
      <c r="H37" s="15">
        <f>'sep 18'!H37+'oct 18'!D37-'oct 18'!F37</f>
        <v>16055.47</v>
      </c>
      <c r="I37" s="15">
        <f t="shared" si="8"/>
        <v>16.559999999999999</v>
      </c>
      <c r="J37" s="15">
        <f t="shared" si="8"/>
        <v>0</v>
      </c>
      <c r="K37" s="15">
        <f>'sep 18'!K37+'oct 18'!J37</f>
        <v>0</v>
      </c>
      <c r="L37" s="15">
        <f t="shared" si="8"/>
        <v>0</v>
      </c>
      <c r="M37" s="15">
        <f>'sep 18'!M37+'oct 18'!L37</f>
        <v>0</v>
      </c>
      <c r="N37" s="15">
        <f>'sep 18'!N37+'oct 18'!J37-'oct 18'!L37</f>
        <v>174.17000000000002</v>
      </c>
      <c r="O37" s="15">
        <f t="shared" si="8"/>
        <v>58.98</v>
      </c>
      <c r="P37" s="15">
        <f t="shared" si="8"/>
        <v>0</v>
      </c>
      <c r="Q37" s="15">
        <f t="shared" si="8"/>
        <v>0</v>
      </c>
      <c r="R37" s="15">
        <f>'sep 18'!R37+'oct 18'!Q37</f>
        <v>0</v>
      </c>
      <c r="S37" s="15">
        <f t="shared" si="8"/>
        <v>0</v>
      </c>
      <c r="T37" s="15">
        <f>'sep 18'!T37+'oct 18'!S37</f>
        <v>0</v>
      </c>
      <c r="U37" s="15">
        <f>'sep 18'!U37+'oct 18'!Q37-'oct 18'!S37</f>
        <v>3.27</v>
      </c>
      <c r="V37" s="15">
        <f t="shared" si="0"/>
        <v>16232.91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177.51600000000002</v>
      </c>
      <c r="E38" s="15">
        <f>'sep 18'!E38+'oct 18'!D38</f>
        <v>1249.289</v>
      </c>
      <c r="F38" s="15">
        <f t="shared" ref="F38:S38" si="9">F37+F32+F27</f>
        <v>0</v>
      </c>
      <c r="G38" s="15">
        <f>'sep 18'!G38+'oct 18'!F38</f>
        <v>0</v>
      </c>
      <c r="H38" s="15">
        <f>'sep 18'!H38+'oct 18'!D38-'oct 18'!F38</f>
        <v>37187.952300000004</v>
      </c>
      <c r="I38" s="15">
        <f t="shared" si="9"/>
        <v>290.77</v>
      </c>
      <c r="J38" s="15">
        <f t="shared" si="9"/>
        <v>4.0599999999999996</v>
      </c>
      <c r="K38" s="15">
        <f>'sep 18'!K38+'oct 18'!J38</f>
        <v>19.29</v>
      </c>
      <c r="L38" s="15">
        <f t="shared" si="9"/>
        <v>0</v>
      </c>
      <c r="M38" s="15">
        <f>'sep 18'!M38+'oct 18'!L38</f>
        <v>0</v>
      </c>
      <c r="N38" s="15">
        <f>'sep 18'!N38+'oct 18'!J38-'oct 18'!L38</f>
        <v>977.33600000000001</v>
      </c>
      <c r="O38" s="15">
        <f t="shared" si="9"/>
        <v>109.83</v>
      </c>
      <c r="P38" s="15">
        <f t="shared" si="9"/>
        <v>0</v>
      </c>
      <c r="Q38" s="15">
        <f t="shared" si="9"/>
        <v>0.24</v>
      </c>
      <c r="R38" s="15">
        <f>'sep 18'!R38+'oct 18'!Q38</f>
        <v>47.660000000000004</v>
      </c>
      <c r="S38" s="15">
        <f t="shared" si="9"/>
        <v>0</v>
      </c>
      <c r="T38" s="15">
        <f>'sep 18'!T38+'oct 18'!S38</f>
        <v>0</v>
      </c>
      <c r="U38" s="15">
        <f>'sep 18'!U38+'oct 18'!Q38-'oct 18'!S38</f>
        <v>152.5</v>
      </c>
      <c r="V38" s="15">
        <f t="shared" si="0"/>
        <v>38317.788300000007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43.33</v>
      </c>
      <c r="E39" s="8">
        <f>'sep 18'!E39+'oct 18'!D39</f>
        <v>680.7120000000001</v>
      </c>
      <c r="F39" s="8">
        <v>0</v>
      </c>
      <c r="G39" s="8">
        <f>'sep 18'!G39+'oct 18'!F39</f>
        <v>0</v>
      </c>
      <c r="H39" s="8">
        <f>'sep 18'!H39+'oct 18'!D39-'oct 18'!F39</f>
        <v>9664.848</v>
      </c>
      <c r="I39" s="8">
        <v>0</v>
      </c>
      <c r="J39" s="8">
        <v>0</v>
      </c>
      <c r="K39" s="8">
        <f>'sep 18'!K39+'oct 18'!J39</f>
        <v>0</v>
      </c>
      <c r="L39" s="8">
        <v>0</v>
      </c>
      <c r="M39" s="8">
        <f>'sep 18'!M39+'oct 18'!L39</f>
        <v>0</v>
      </c>
      <c r="N39" s="8">
        <f>'sep 18'!N39+'oct 18'!J39-'oct 18'!L39</f>
        <v>0</v>
      </c>
      <c r="O39" s="9">
        <f>D39+J39</f>
        <v>43.33</v>
      </c>
      <c r="P39" s="10">
        <v>0</v>
      </c>
      <c r="Q39" s="8">
        <v>0</v>
      </c>
      <c r="R39" s="8">
        <f>'sep 18'!R39+'oct 18'!Q39</f>
        <v>0</v>
      </c>
      <c r="S39" s="10">
        <v>0</v>
      </c>
      <c r="T39" s="8">
        <f>'sep 18'!T39+'oct 18'!S39</f>
        <v>0</v>
      </c>
      <c r="U39" s="8">
        <f>'sep 18'!U39+'oct 18'!Q39-'oct 18'!S39</f>
        <v>0</v>
      </c>
      <c r="V39" s="8">
        <f t="shared" si="0"/>
        <v>9664.848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23.26</v>
      </c>
      <c r="E40" s="8">
        <f>'sep 18'!E40+'oct 18'!D40</f>
        <v>210.11999999999998</v>
      </c>
      <c r="F40" s="8">
        <v>0</v>
      </c>
      <c r="G40" s="8">
        <f>'sep 18'!G40+'oct 18'!F40</f>
        <v>0</v>
      </c>
      <c r="H40" s="8">
        <f>'sep 18'!H40+'oct 18'!D40-'oct 18'!F40</f>
        <v>6678.5039999999954</v>
      </c>
      <c r="I40" s="8">
        <v>0</v>
      </c>
      <c r="J40" s="8">
        <v>0</v>
      </c>
      <c r="K40" s="8">
        <f>'sep 18'!K40+'oct 18'!J40</f>
        <v>0</v>
      </c>
      <c r="L40" s="8">
        <v>0</v>
      </c>
      <c r="M40" s="8">
        <f>'sep 18'!M40+'oct 18'!L40</f>
        <v>0</v>
      </c>
      <c r="N40" s="8">
        <f>'sep 18'!N40+'oct 18'!J40-'oct 18'!L40</f>
        <v>0</v>
      </c>
      <c r="O40" s="9">
        <f>D40+J40</f>
        <v>23.26</v>
      </c>
      <c r="P40" s="10">
        <v>0</v>
      </c>
      <c r="Q40" s="8">
        <v>0</v>
      </c>
      <c r="R40" s="8">
        <f>'sep 18'!R40+'oct 18'!Q40</f>
        <v>0</v>
      </c>
      <c r="S40" s="10">
        <v>0</v>
      </c>
      <c r="T40" s="8">
        <f>'sep 18'!T40+'oct 18'!S40</f>
        <v>0</v>
      </c>
      <c r="U40" s="8">
        <f>'sep 18'!U40+'oct 18'!Q40-'oct 18'!S40</f>
        <v>0</v>
      </c>
      <c r="V40" s="8">
        <f t="shared" si="0"/>
        <v>6678.5039999999954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69.2</v>
      </c>
      <c r="E41" s="8">
        <f>'sep 18'!E41+'oct 18'!D41</f>
        <v>582.51</v>
      </c>
      <c r="F41" s="8">
        <v>0</v>
      </c>
      <c r="G41" s="8">
        <f>'sep 18'!G41+'oct 18'!F41</f>
        <v>0</v>
      </c>
      <c r="H41" s="8">
        <f>'sep 18'!H41+'oct 18'!D41-'oct 18'!F41</f>
        <v>12008.136999999997</v>
      </c>
      <c r="I41" s="8">
        <v>0</v>
      </c>
      <c r="J41" s="8">
        <v>0</v>
      </c>
      <c r="K41" s="8">
        <f>'sep 18'!K41+'oct 18'!J41</f>
        <v>0</v>
      </c>
      <c r="L41" s="8">
        <v>0</v>
      </c>
      <c r="M41" s="8">
        <f>'sep 18'!M41+'oct 18'!L41</f>
        <v>0</v>
      </c>
      <c r="N41" s="8">
        <f>'sep 18'!N41+'oct 18'!J41-'oct 18'!L41</f>
        <v>0</v>
      </c>
      <c r="O41" s="9">
        <f>D41+J41</f>
        <v>69.2</v>
      </c>
      <c r="P41" s="10">
        <v>0</v>
      </c>
      <c r="Q41" s="8">
        <v>0</v>
      </c>
      <c r="R41" s="8">
        <f>'sep 18'!R41+'oct 18'!Q41</f>
        <v>0</v>
      </c>
      <c r="S41" s="10">
        <v>0</v>
      </c>
      <c r="T41" s="8">
        <f>'sep 18'!T41+'oct 18'!S41</f>
        <v>0</v>
      </c>
      <c r="U41" s="8">
        <f>'sep 18'!U41+'oct 18'!Q41-'oct 18'!S41</f>
        <v>0</v>
      </c>
      <c r="V41" s="8">
        <f t="shared" si="0"/>
        <v>12008.136999999997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15.22</v>
      </c>
      <c r="E42" s="8">
        <f>'sep 18'!E42+'oct 18'!D42</f>
        <v>134.65</v>
      </c>
      <c r="F42" s="8">
        <v>0</v>
      </c>
      <c r="G42" s="8">
        <f>'sep 18'!G42+'oct 18'!F42</f>
        <v>0</v>
      </c>
      <c r="H42" s="8">
        <f>'sep 18'!H42+'oct 18'!D42-'oct 18'!F42</f>
        <v>134.65</v>
      </c>
      <c r="I42" s="8"/>
      <c r="J42" s="8">
        <v>0</v>
      </c>
      <c r="K42" s="8">
        <f>'sep 18'!K42+'oct 18'!J42</f>
        <v>0</v>
      </c>
      <c r="L42" s="8">
        <v>0</v>
      </c>
      <c r="M42" s="8">
        <f>'sep 18'!M42+'oct 18'!L42</f>
        <v>0</v>
      </c>
      <c r="N42" s="8">
        <f>'sep 18'!N42+'oct 18'!J42-'oct 18'!L42</f>
        <v>0</v>
      </c>
      <c r="O42" s="9"/>
      <c r="P42" s="10"/>
      <c r="Q42" s="8">
        <v>0</v>
      </c>
      <c r="R42" s="8">
        <f>'sep 18'!R42+'oct 18'!Q42</f>
        <v>0</v>
      </c>
      <c r="S42" s="10">
        <v>0</v>
      </c>
      <c r="T42" s="8">
        <f>'sep 18'!T42+'oct 18'!S42</f>
        <v>0</v>
      </c>
      <c r="U42" s="8">
        <f>'sep 18'!U42+'oct 18'!Q42-'oct 18'!S42</f>
        <v>0</v>
      </c>
      <c r="V42" s="8">
        <f t="shared" si="0"/>
        <v>134.65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151.01000000000002</v>
      </c>
      <c r="E43" s="15">
        <f>'sep 18'!E43+'oct 18'!D43</f>
        <v>1607.9920000000002</v>
      </c>
      <c r="F43" s="15">
        <f t="shared" ref="F43:S43" si="10">SUM(F39:F42)</f>
        <v>0</v>
      </c>
      <c r="G43" s="15">
        <f>'sep 18'!G43+'oct 18'!F43</f>
        <v>0</v>
      </c>
      <c r="H43" s="15">
        <f>'sep 18'!H43+'oct 18'!D43-'oct 18'!F43</f>
        <v>28486.138999999988</v>
      </c>
      <c r="I43" s="15">
        <f t="shared" si="10"/>
        <v>0</v>
      </c>
      <c r="J43" s="15">
        <f t="shared" si="10"/>
        <v>0</v>
      </c>
      <c r="K43" s="15">
        <f>'sep 18'!K43+'oct 18'!J43</f>
        <v>0</v>
      </c>
      <c r="L43" s="15">
        <f t="shared" si="10"/>
        <v>0</v>
      </c>
      <c r="M43" s="15">
        <f>'sep 18'!M43+'oct 18'!L43</f>
        <v>0</v>
      </c>
      <c r="N43" s="15">
        <f>'sep 18'!N43+'oct 18'!J43-'oct 18'!L43</f>
        <v>0</v>
      </c>
      <c r="O43" s="15">
        <f t="shared" si="10"/>
        <v>135.79000000000002</v>
      </c>
      <c r="P43" s="15">
        <f t="shared" si="10"/>
        <v>0</v>
      </c>
      <c r="Q43" s="15">
        <f t="shared" si="10"/>
        <v>0</v>
      </c>
      <c r="R43" s="15">
        <f>'sep 18'!R43+'oct 18'!Q43</f>
        <v>0</v>
      </c>
      <c r="S43" s="15">
        <f t="shared" si="10"/>
        <v>0</v>
      </c>
      <c r="T43" s="15">
        <f>'sep 18'!T43+'oct 18'!S43</f>
        <v>0</v>
      </c>
      <c r="U43" s="15">
        <f>'sep 18'!U43+'oct 18'!Q43-'oct 18'!S43</f>
        <v>0</v>
      </c>
      <c r="V43" s="15">
        <f t="shared" si="0"/>
        <v>28486.138999999988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28.8</v>
      </c>
      <c r="E44" s="8">
        <f>'sep 18'!E44+'oct 18'!D44</f>
        <v>300.17</v>
      </c>
      <c r="F44" s="8">
        <v>0</v>
      </c>
      <c r="G44" s="8">
        <f>'sep 18'!G44+'oct 18'!F44</f>
        <v>0</v>
      </c>
      <c r="H44" s="8">
        <f>'sep 18'!H44+'oct 18'!D44-'oct 18'!F44</f>
        <v>7207.340000000002</v>
      </c>
      <c r="I44" s="8">
        <v>0.68</v>
      </c>
      <c r="J44" s="8">
        <v>0</v>
      </c>
      <c r="K44" s="8">
        <f>'sep 18'!K44+'oct 18'!J44</f>
        <v>0</v>
      </c>
      <c r="L44" s="8">
        <v>0</v>
      </c>
      <c r="M44" s="8">
        <f>'sep 18'!M44+'oct 18'!L44</f>
        <v>0</v>
      </c>
      <c r="N44" s="8">
        <f>'sep 18'!N44+'oct 18'!J44-'oct 18'!L44</f>
        <v>0.70000000000000007</v>
      </c>
      <c r="O44" s="9">
        <f>D44+J44</f>
        <v>28.8</v>
      </c>
      <c r="P44" s="10">
        <v>14.43</v>
      </c>
      <c r="Q44" s="10">
        <v>0</v>
      </c>
      <c r="R44" s="8">
        <f>'sep 18'!R44+'oct 18'!Q44</f>
        <v>0</v>
      </c>
      <c r="S44" s="10">
        <v>0</v>
      </c>
      <c r="T44" s="8">
        <f>'sep 18'!T44+'oct 18'!S44</f>
        <v>0</v>
      </c>
      <c r="U44" s="8">
        <f>'sep 18'!U44+'oct 18'!Q44-'oct 18'!S44</f>
        <v>14.43</v>
      </c>
      <c r="V44" s="8">
        <f t="shared" si="0"/>
        <v>7222.4700000000021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27.9</v>
      </c>
      <c r="E45" s="8">
        <f>'sep 18'!E45+'oct 18'!D45</f>
        <v>178.63</v>
      </c>
      <c r="F45" s="8">
        <v>0</v>
      </c>
      <c r="G45" s="8">
        <f>'sep 18'!G45+'oct 18'!F45</f>
        <v>0</v>
      </c>
      <c r="H45" s="8">
        <f>'sep 18'!H45+'oct 18'!D45-'oct 18'!F45</f>
        <v>6461.3500000000013</v>
      </c>
      <c r="I45" s="8">
        <v>0.96</v>
      </c>
      <c r="J45" s="8">
        <v>0</v>
      </c>
      <c r="K45" s="8">
        <f>'sep 18'!K45+'oct 18'!J45</f>
        <v>0</v>
      </c>
      <c r="L45" s="8">
        <v>0</v>
      </c>
      <c r="M45" s="8">
        <f>'sep 18'!M45+'oct 18'!L45</f>
        <v>0</v>
      </c>
      <c r="N45" s="8">
        <f>'sep 18'!N45+'oct 18'!J45-'oct 18'!L45</f>
        <v>0.96</v>
      </c>
      <c r="O45" s="9">
        <f>D45+J45</f>
        <v>27.9</v>
      </c>
      <c r="P45" s="10">
        <v>0</v>
      </c>
      <c r="Q45" s="10">
        <v>0</v>
      </c>
      <c r="R45" s="8">
        <f>'sep 18'!R45+'oct 18'!Q45</f>
        <v>0</v>
      </c>
      <c r="S45" s="10">
        <v>0</v>
      </c>
      <c r="T45" s="8">
        <f>'sep 18'!T45+'oct 18'!S45</f>
        <v>0</v>
      </c>
      <c r="U45" s="8">
        <f>'sep 18'!U45+'oct 18'!Q45-'oct 18'!S45</f>
        <v>0</v>
      </c>
      <c r="V45" s="8">
        <f t="shared" si="0"/>
        <v>6462.3100000000013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11.41</v>
      </c>
      <c r="E46" s="8">
        <f>'sep 18'!E46+'oct 18'!D46</f>
        <v>143.85</v>
      </c>
      <c r="F46" s="8">
        <v>0</v>
      </c>
      <c r="G46" s="8">
        <f>'sep 18'!G46+'oct 18'!F46</f>
        <v>0</v>
      </c>
      <c r="H46" s="8">
        <f>'sep 18'!H46+'oct 18'!D46-'oct 18'!F46</f>
        <v>7333.21</v>
      </c>
      <c r="I46" s="8">
        <v>6.89</v>
      </c>
      <c r="J46" s="8">
        <v>0</v>
      </c>
      <c r="K46" s="8">
        <f>'sep 18'!K46+'oct 18'!J46</f>
        <v>0</v>
      </c>
      <c r="L46" s="8">
        <v>0</v>
      </c>
      <c r="M46" s="8">
        <f>'sep 18'!M46+'oct 18'!L46</f>
        <v>0</v>
      </c>
      <c r="N46" s="8">
        <f>'sep 18'!N46+'oct 18'!J46-'oct 18'!L46</f>
        <v>6.89</v>
      </c>
      <c r="O46" s="9">
        <f>D46+J46</f>
        <v>11.41</v>
      </c>
      <c r="P46" s="10">
        <v>0.03</v>
      </c>
      <c r="Q46" s="10">
        <v>0</v>
      </c>
      <c r="R46" s="8">
        <f>'sep 18'!R46+'oct 18'!Q46</f>
        <v>0</v>
      </c>
      <c r="S46" s="10">
        <v>0</v>
      </c>
      <c r="T46" s="8">
        <f>'sep 18'!T46+'oct 18'!S46</f>
        <v>0</v>
      </c>
      <c r="U46" s="8">
        <f>'sep 18'!U46+'oct 18'!Q46-'oct 18'!S46</f>
        <v>0.03</v>
      </c>
      <c r="V46" s="8">
        <f t="shared" si="0"/>
        <v>7340.13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23</v>
      </c>
      <c r="E47" s="8">
        <f>'sep 18'!E47+'oct 18'!D47</f>
        <v>207.06</v>
      </c>
      <c r="F47" s="8">
        <v>0</v>
      </c>
      <c r="G47" s="8">
        <f>'sep 18'!G47+'oct 18'!F47</f>
        <v>0</v>
      </c>
      <c r="H47" s="8">
        <f>'sep 18'!H47+'oct 18'!D47-'oct 18'!F47</f>
        <v>5994.33</v>
      </c>
      <c r="I47" s="8">
        <v>0.505</v>
      </c>
      <c r="J47" s="8">
        <v>0</v>
      </c>
      <c r="K47" s="8">
        <f>'sep 18'!K47+'oct 18'!J47</f>
        <v>0</v>
      </c>
      <c r="L47" s="8">
        <v>0</v>
      </c>
      <c r="M47" s="8">
        <f>'sep 18'!M47+'oct 18'!L47</f>
        <v>0</v>
      </c>
      <c r="N47" s="8">
        <f>'sep 18'!N47+'oct 18'!J47-'oct 18'!L47</f>
        <v>0.505</v>
      </c>
      <c r="O47" s="9">
        <f>D47+J47</f>
        <v>23</v>
      </c>
      <c r="P47" s="10">
        <v>14.43</v>
      </c>
      <c r="Q47" s="10">
        <v>0</v>
      </c>
      <c r="R47" s="8">
        <f>'sep 18'!R47+'oct 18'!Q47</f>
        <v>0</v>
      </c>
      <c r="S47" s="10">
        <v>0</v>
      </c>
      <c r="T47" s="8">
        <f>'sep 18'!T47+'oct 18'!S47</f>
        <v>0</v>
      </c>
      <c r="U47" s="8">
        <f>'sep 18'!U47+'oct 18'!Q47-'oct 18'!S47</f>
        <v>0</v>
      </c>
      <c r="V47" s="8">
        <f t="shared" si="0"/>
        <v>5994.835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91.11</v>
      </c>
      <c r="E48" s="15">
        <f>'sep 18'!E48+'oct 18'!D48</f>
        <v>829.71</v>
      </c>
      <c r="F48" s="15">
        <f t="shared" ref="F48:S48" si="11">SUM(F44:F47)</f>
        <v>0</v>
      </c>
      <c r="G48" s="15">
        <f>'sep 18'!G48+'oct 18'!F48</f>
        <v>0</v>
      </c>
      <c r="H48" s="15">
        <f>'sep 18'!H48+'oct 18'!D48-'oct 18'!F48</f>
        <v>26996.230000000007</v>
      </c>
      <c r="I48" s="15">
        <f t="shared" si="11"/>
        <v>9.0350000000000001</v>
      </c>
      <c r="J48" s="15">
        <f t="shared" si="11"/>
        <v>0</v>
      </c>
      <c r="K48" s="15">
        <f>'sep 18'!K48+'oct 18'!J48</f>
        <v>0</v>
      </c>
      <c r="L48" s="15">
        <f t="shared" si="11"/>
        <v>0</v>
      </c>
      <c r="M48" s="15">
        <f>'sep 18'!M48+'oct 18'!L48</f>
        <v>0</v>
      </c>
      <c r="N48" s="15">
        <f>'sep 18'!N48+'oct 18'!J48-'oct 18'!L48</f>
        <v>9.0550000000000015</v>
      </c>
      <c r="O48" s="15">
        <f t="shared" si="11"/>
        <v>91.11</v>
      </c>
      <c r="P48" s="15">
        <f t="shared" si="11"/>
        <v>28.89</v>
      </c>
      <c r="Q48" s="15">
        <f t="shared" si="11"/>
        <v>0</v>
      </c>
      <c r="R48" s="15">
        <f>'sep 18'!R48+'oct 18'!Q48</f>
        <v>0</v>
      </c>
      <c r="S48" s="15">
        <f t="shared" si="11"/>
        <v>0</v>
      </c>
      <c r="T48" s="15">
        <f>'sep 18'!T48+'oct 18'!S48</f>
        <v>0</v>
      </c>
      <c r="U48" s="15">
        <f>'sep 18'!U48+'oct 18'!Q48-'oct 18'!S48</f>
        <v>14.459999999999999</v>
      </c>
      <c r="V48" s="15">
        <f t="shared" si="0"/>
        <v>27019.745000000006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242.12</v>
      </c>
      <c r="E49" s="15">
        <f>'sep 18'!E49+'oct 18'!D49</f>
        <v>2437.7020000000002</v>
      </c>
      <c r="F49" s="15">
        <f t="shared" ref="F49:S49" si="12">F43+F48</f>
        <v>0</v>
      </c>
      <c r="G49" s="15">
        <f>'sep 18'!G49+'oct 18'!F49</f>
        <v>0</v>
      </c>
      <c r="H49" s="15">
        <f>'sep 18'!H49+'oct 18'!D49-'oct 18'!F49</f>
        <v>55482.368999999999</v>
      </c>
      <c r="I49" s="15">
        <f t="shared" si="12"/>
        <v>9.0350000000000001</v>
      </c>
      <c r="J49" s="15">
        <f t="shared" si="12"/>
        <v>0</v>
      </c>
      <c r="K49" s="15">
        <f>'sep 18'!K49+'oct 18'!J49</f>
        <v>0</v>
      </c>
      <c r="L49" s="15">
        <f t="shared" si="12"/>
        <v>0</v>
      </c>
      <c r="M49" s="15">
        <f>'sep 18'!M49+'oct 18'!L49</f>
        <v>0</v>
      </c>
      <c r="N49" s="15">
        <f>'sep 18'!N49+'oct 18'!J49-'oct 18'!L49</f>
        <v>9.0550000000000015</v>
      </c>
      <c r="O49" s="15">
        <f t="shared" si="12"/>
        <v>226.90000000000003</v>
      </c>
      <c r="P49" s="15">
        <f t="shared" si="12"/>
        <v>28.89</v>
      </c>
      <c r="Q49" s="15">
        <f t="shared" si="12"/>
        <v>0</v>
      </c>
      <c r="R49" s="15">
        <f>'sep 18'!R49+'oct 18'!Q49</f>
        <v>0</v>
      </c>
      <c r="S49" s="15">
        <f t="shared" si="12"/>
        <v>0</v>
      </c>
      <c r="T49" s="15">
        <f>'sep 18'!T49+'oct 18'!S49</f>
        <v>0</v>
      </c>
      <c r="U49" s="15">
        <f>'sep 18'!U49+'oct 18'!Q49-'oct 18'!S49</f>
        <v>14.459999999999999</v>
      </c>
      <c r="V49" s="15">
        <f t="shared" si="0"/>
        <v>55505.883999999998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421.29700000000003</v>
      </c>
      <c r="E50" s="15">
        <f>'sep 18'!E50+'oct 18'!D50</f>
        <v>3709.0740000000001</v>
      </c>
      <c r="F50" s="15">
        <f t="shared" ref="F50:S50" si="13">F49+F38+F24</f>
        <v>0</v>
      </c>
      <c r="G50" s="15">
        <f>'sep 18'!G50+'oct 18'!F50</f>
        <v>0</v>
      </c>
      <c r="H50" s="15">
        <f>'sep 18'!H50+'oct 18'!D50-'oct 18'!F50</f>
        <v>98501.552299999996</v>
      </c>
      <c r="I50" s="15">
        <f t="shared" si="13"/>
        <v>3747.752</v>
      </c>
      <c r="J50" s="15">
        <f t="shared" si="13"/>
        <v>17.815000000000001</v>
      </c>
      <c r="K50" s="15">
        <f>'sep 18'!K50+'oct 18'!J50</f>
        <v>143.9</v>
      </c>
      <c r="L50" s="15">
        <f t="shared" si="13"/>
        <v>0</v>
      </c>
      <c r="M50" s="15">
        <f>'sep 18'!M50+'oct 18'!L50</f>
        <v>0</v>
      </c>
      <c r="N50" s="15">
        <f>'sep 18'!N50+'oct 18'!J50-'oct 18'!L50</f>
        <v>5472.1639999999989</v>
      </c>
      <c r="O50" s="15">
        <f t="shared" si="13"/>
        <v>352.12600000000003</v>
      </c>
      <c r="P50" s="15">
        <f t="shared" si="13"/>
        <v>170.09799999999996</v>
      </c>
      <c r="Q50" s="15">
        <f t="shared" si="13"/>
        <v>0.80200000000000005</v>
      </c>
      <c r="R50" s="15">
        <f>'sep 18'!R50+'oct 18'!Q50</f>
        <v>55.652000000000008</v>
      </c>
      <c r="S50" s="15">
        <f t="shared" si="13"/>
        <v>0</v>
      </c>
      <c r="T50" s="15">
        <f>'sep 18'!T50+'oct 18'!S50</f>
        <v>0</v>
      </c>
      <c r="U50" s="15">
        <f>'sep 18'!U50+'oct 18'!Q50-'oct 18'!S50</f>
        <v>791.94199999999989</v>
      </c>
      <c r="V50" s="15">
        <f t="shared" si="0"/>
        <v>104765.6583</v>
      </c>
      <c r="W50" s="17"/>
    </row>
    <row r="51" spans="1:23" s="27" customFormat="1" ht="24" hidden="1" customHeight="1" x14ac:dyDescent="0.25">
      <c r="C51" s="28"/>
      <c r="D51" s="130"/>
      <c r="E51" s="8" t="e">
        <f>'sep 18'!E51+'oct 18'!D51</f>
        <v>#REF!</v>
      </c>
      <c r="F51" s="130"/>
      <c r="G51" s="8">
        <f>'july 18'!G51+'aug 18'!F51</f>
        <v>0</v>
      </c>
      <c r="H51" s="8" t="e">
        <f>'sep 18'!H51+'oct 18'!D51-'oct 18'!F51</f>
        <v>#REF!</v>
      </c>
      <c r="I51" s="130"/>
      <c r="J51" s="130"/>
      <c r="K51" s="8" t="e">
        <f>'sep 18'!K51+'oct 18'!J51</f>
        <v>#REF!</v>
      </c>
      <c r="L51" s="130"/>
      <c r="M51" s="8">
        <f>'june 18'!M50+'july 18'!L51</f>
        <v>0</v>
      </c>
      <c r="N51" s="8">
        <f>'july 18'!N51+'aug 18'!J51-'aug 18'!L51</f>
        <v>4962.2130000000006</v>
      </c>
      <c r="O51" s="130"/>
      <c r="P51" s="130"/>
      <c r="Q51" s="130"/>
      <c r="R51" s="8">
        <f>'sep 18'!R51+'oct 18'!Q51</f>
        <v>0</v>
      </c>
      <c r="S51" s="130"/>
      <c r="T51" s="8">
        <f>'sep 18'!T51+'oct 18'!S51</f>
        <v>0</v>
      </c>
      <c r="U51" s="8" t="e">
        <f>'aug 18'!U51+'sep 18'!Q51-'sep 18'!S51</f>
        <v>#REF!</v>
      </c>
      <c r="V51" s="8" t="e">
        <f t="shared" ref="V51:V52" si="14">H51+N51+U51</f>
        <v>#REF!</v>
      </c>
    </row>
    <row r="52" spans="1:23" s="31" customFormat="1" ht="24" hidden="1" customHeight="1" x14ac:dyDescent="0.25">
      <c r="C52" s="32"/>
      <c r="D52" s="33"/>
      <c r="E52" s="8" t="e">
        <f>'sep 18'!E52+'oct 18'!D52</f>
        <v>#REF!</v>
      </c>
      <c r="F52" s="33"/>
      <c r="G52" s="8">
        <f>'july 18'!G52+'aug 18'!F52</f>
        <v>0</v>
      </c>
      <c r="H52" s="8" t="e">
        <f>'sep 18'!H52+'oct 18'!D52-'oct 18'!F52</f>
        <v>#REF!</v>
      </c>
      <c r="I52" s="33"/>
      <c r="J52" s="33"/>
      <c r="K52" s="8" t="e">
        <f>'sep 18'!K52+'oct 18'!J52</f>
        <v>#REF!</v>
      </c>
      <c r="L52" s="33"/>
      <c r="M52" s="8">
        <f>'june 18'!M51+'july 18'!L52</f>
        <v>0</v>
      </c>
      <c r="N52" s="8">
        <f>'july 18'!N52+'aug 18'!J52-'aug 18'!L52</f>
        <v>0</v>
      </c>
      <c r="O52" s="33"/>
      <c r="P52" s="33"/>
      <c r="Q52" s="33"/>
      <c r="R52" s="8">
        <f>'sep 18'!R52+'oct 18'!Q52</f>
        <v>0</v>
      </c>
      <c r="S52" s="33"/>
      <c r="T52" s="8">
        <f>'sep 18'!T52+'oct 18'!S52</f>
        <v>0.09</v>
      </c>
      <c r="U52" s="8" t="e">
        <f>'aug 18'!U52+'sep 18'!Q52-'sep 18'!S52</f>
        <v>#REF!</v>
      </c>
      <c r="V52" s="8" t="e">
        <f t="shared" si="14"/>
        <v>#REF!</v>
      </c>
    </row>
    <row r="53" spans="1:23" s="31" customFormat="1" ht="24" customHeight="1" x14ac:dyDescent="0.25">
      <c r="C53" s="32"/>
      <c r="D53" s="33"/>
      <c r="E53" s="63">
        <f>'APRIL 18'!E48+'may 18'!D49</f>
        <v>1157.347</v>
      </c>
      <c r="F53" s="33"/>
      <c r="G53" s="63"/>
      <c r="H53" s="63">
        <f>'Mar 18'!H47+'APRIL 18'!E48</f>
        <v>95318.428299999985</v>
      </c>
      <c r="I53" s="33"/>
      <c r="J53" s="33"/>
      <c r="K53" s="63">
        <f>'APRIL 18'!K48+'may 18'!J49</f>
        <v>30.321999999999999</v>
      </c>
      <c r="L53" s="33"/>
      <c r="M53" s="63"/>
      <c r="N53" s="63"/>
      <c r="O53" s="33"/>
      <c r="P53" s="33"/>
      <c r="Q53" s="33"/>
      <c r="R53" s="63">
        <f>'APRIL 18'!R48+'may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130">
        <f>D50+J50+Q50-F50-L50-S50</f>
        <v>439.91400000000004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130"/>
      <c r="D55" s="196" t="s">
        <v>55</v>
      </c>
      <c r="E55" s="196"/>
      <c r="F55" s="196"/>
      <c r="G55" s="196"/>
      <c r="H55" s="37"/>
      <c r="I55" s="28"/>
      <c r="J55" s="130">
        <f>E50+K50+R50-G50-M50-T50</f>
        <v>3908.6260000000002</v>
      </c>
      <c r="K55" s="38"/>
      <c r="L55" s="28"/>
      <c r="M55" s="38"/>
      <c r="N55" s="28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130">
        <f>H50+N50+U50</f>
        <v>104765.6583</v>
      </c>
      <c r="K56" s="41"/>
      <c r="L56" s="41"/>
      <c r="M56" s="41"/>
      <c r="N56" s="41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41"/>
      <c r="L57" s="41"/>
      <c r="M57" s="41"/>
      <c r="N57" s="41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'sep 18'!J56+'oct 18'!J54</f>
        <v>104765.6583</v>
      </c>
      <c r="K58" s="197"/>
      <c r="L58" s="197"/>
      <c r="M58" s="49"/>
      <c r="N58" s="47"/>
      <c r="O58" s="47"/>
      <c r="P58" s="47"/>
      <c r="Q58" s="132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131"/>
      <c r="L59" s="51"/>
      <c r="M59" s="47"/>
      <c r="N59" s="47"/>
      <c r="O59" s="47"/>
      <c r="P59" s="47"/>
      <c r="Q59" s="132"/>
      <c r="R59" s="201" t="s">
        <v>59</v>
      </c>
      <c r="S59" s="201"/>
      <c r="T59" s="201"/>
      <c r="U59" s="201"/>
      <c r="V59" s="201"/>
    </row>
    <row r="60" spans="1:23" ht="19.5" x14ac:dyDescent="0.3">
      <c r="F60" s="4"/>
      <c r="G60" s="46">
        <f>'june 18'!J55+'july 18'!J54</f>
        <v>103081.01529999998</v>
      </c>
      <c r="J60" s="200" t="s">
        <v>60</v>
      </c>
      <c r="K60" s="200"/>
      <c r="L60" s="200"/>
      <c r="M60" s="46">
        <f>'may 18'!J55+'june 18'!J53</f>
        <v>102628.41329999999</v>
      </c>
    </row>
    <row r="61" spans="1:23" ht="25.5" customHeight="1" x14ac:dyDescent="0.3">
      <c r="F61" s="4"/>
      <c r="G61" s="46">
        <f>'[1]oct 2017'!J53+'[1]nov 17'!J51</f>
        <v>98581.184299999994</v>
      </c>
      <c r="J61" s="51"/>
      <c r="K61" s="131"/>
      <c r="L61" s="51"/>
      <c r="N61" s="53">
        <f>'[1]sep 17'!J53+'[1]oct 2017'!J51</f>
        <v>97903.751300000004</v>
      </c>
    </row>
    <row r="62" spans="1:23" ht="24" customHeight="1" x14ac:dyDescent="0.3">
      <c r="J62" s="200" t="s">
        <v>61</v>
      </c>
      <c r="K62" s="200"/>
      <c r="L62" s="200"/>
    </row>
    <row r="63" spans="1:23" ht="19.5" x14ac:dyDescent="0.3">
      <c r="G63" s="41"/>
      <c r="J63" s="200" t="s">
        <v>62</v>
      </c>
      <c r="K63" s="200"/>
      <c r="L63" s="200"/>
    </row>
    <row r="67" spans="8:22" x14ac:dyDescent="0.3">
      <c r="H67" s="54"/>
      <c r="I67" s="55"/>
      <c r="J67" s="54"/>
    </row>
    <row r="68" spans="8:22" x14ac:dyDescent="0.3">
      <c r="H68" s="54"/>
      <c r="I68" s="55"/>
      <c r="J68" s="54"/>
    </row>
    <row r="69" spans="8:22" x14ac:dyDescent="0.3">
      <c r="H69" s="46">
        <f>'[1]nov 17'!J53+'[1]dec 17'!J51</f>
        <v>98988.2883</v>
      </c>
      <c r="I69" s="55"/>
      <c r="J69" s="54"/>
    </row>
    <row r="70" spans="8:22" x14ac:dyDescent="0.3">
      <c r="H70" s="54"/>
      <c r="I70" s="55"/>
      <c r="J70" s="54"/>
    </row>
    <row r="71" spans="8:22" x14ac:dyDescent="0.3">
      <c r="H71" s="54"/>
      <c r="I71" s="55"/>
      <c r="J71" s="54"/>
    </row>
    <row r="72" spans="8:22" x14ac:dyDescent="0.3">
      <c r="I72" s="52">
        <f>261.37+72.57</f>
        <v>333.94</v>
      </c>
      <c r="Q72" s="3"/>
      <c r="R72" s="3"/>
      <c r="S72" s="3"/>
      <c r="T72" s="4"/>
      <c r="U72" s="3"/>
      <c r="V72" s="3"/>
    </row>
    <row r="73" spans="8:22" x14ac:dyDescent="0.3">
      <c r="I73" s="52">
        <f>78.17+53.54</f>
        <v>131.71</v>
      </c>
      <c r="Q73" s="3"/>
      <c r="R73" s="3"/>
      <c r="S73" s="3"/>
      <c r="T73" s="4"/>
      <c r="U73" s="3"/>
      <c r="V73" s="3"/>
    </row>
  </sheetData>
  <mergeCells count="30">
    <mergeCell ref="J62:L62"/>
    <mergeCell ref="J63:L63"/>
    <mergeCell ref="B58:F58"/>
    <mergeCell ref="J58:L58"/>
    <mergeCell ref="R58:V58"/>
    <mergeCell ref="B59:F59"/>
    <mergeCell ref="R59:V59"/>
    <mergeCell ref="J60:L60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scale="40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>
      <pane ySplit="6" topLeftCell="A49" activePane="bottomLeft" state="frozen"/>
      <selection pane="bottomLeft" activeCell="J56" sqref="J56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52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43" customWidth="1"/>
    <col min="18" max="18" width="17.28515625" style="43" customWidth="1"/>
    <col min="19" max="19" width="13.140625" style="43" customWidth="1"/>
    <col min="20" max="20" width="20.28515625" style="44" customWidth="1"/>
    <col min="21" max="21" width="18.42578125" style="43" customWidth="1"/>
    <col min="22" max="22" width="22.28515625" style="43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2" customFormat="1" x14ac:dyDescent="0.25">
      <c r="A2" s="190" t="s">
        <v>75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3" ht="9.7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3" s="4" customFormat="1" ht="18.75" customHeight="1" x14ac:dyDescent="0.25">
      <c r="A4" s="191" t="s">
        <v>1</v>
      </c>
      <c r="B4" s="191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4"/>
      <c r="K4" s="194"/>
      <c r="L4" s="194"/>
      <c r="M4" s="194"/>
      <c r="N4" s="194"/>
      <c r="O4" s="136"/>
      <c r="P4" s="193" t="s">
        <v>5</v>
      </c>
      <c r="Q4" s="194"/>
      <c r="R4" s="194"/>
      <c r="S4" s="194"/>
      <c r="T4" s="194"/>
      <c r="U4" s="194"/>
      <c r="V4" s="137"/>
    </row>
    <row r="5" spans="1:23" s="4" customFormat="1" ht="19.5" customHeight="1" x14ac:dyDescent="0.25">
      <c r="A5" s="192"/>
      <c r="B5" s="192"/>
      <c r="C5" s="191" t="s">
        <v>6</v>
      </c>
      <c r="D5" s="191" t="s">
        <v>7</v>
      </c>
      <c r="E5" s="191"/>
      <c r="F5" s="191" t="s">
        <v>8</v>
      </c>
      <c r="G5" s="191"/>
      <c r="H5" s="135" t="s">
        <v>9</v>
      </c>
      <c r="I5" s="191" t="s">
        <v>6</v>
      </c>
      <c r="J5" s="191" t="s">
        <v>7</v>
      </c>
      <c r="K5" s="191"/>
      <c r="L5" s="191" t="s">
        <v>8</v>
      </c>
      <c r="M5" s="191"/>
      <c r="N5" s="191" t="s">
        <v>9</v>
      </c>
      <c r="O5" s="136"/>
      <c r="P5" s="191" t="s">
        <v>6</v>
      </c>
      <c r="Q5" s="191" t="s">
        <v>7</v>
      </c>
      <c r="R5" s="191"/>
      <c r="S5" s="191" t="s">
        <v>8</v>
      </c>
      <c r="T5" s="191"/>
      <c r="U5" s="191" t="s">
        <v>9</v>
      </c>
      <c r="V5" s="191" t="s">
        <v>10</v>
      </c>
    </row>
    <row r="6" spans="1:23" s="4" customFormat="1" ht="15.75" customHeight="1" x14ac:dyDescent="0.25">
      <c r="A6" s="192"/>
      <c r="B6" s="192"/>
      <c r="C6" s="195"/>
      <c r="D6" s="135" t="s">
        <v>11</v>
      </c>
      <c r="E6" s="135" t="s">
        <v>12</v>
      </c>
      <c r="F6" s="135" t="s">
        <v>11</v>
      </c>
      <c r="G6" s="135" t="s">
        <v>12</v>
      </c>
      <c r="H6" s="135"/>
      <c r="I6" s="195"/>
      <c r="J6" s="135" t="s">
        <v>11</v>
      </c>
      <c r="K6" s="135" t="s">
        <v>12</v>
      </c>
      <c r="L6" s="135" t="s">
        <v>11</v>
      </c>
      <c r="M6" s="135" t="s">
        <v>12</v>
      </c>
      <c r="N6" s="191"/>
      <c r="O6" s="136"/>
      <c r="P6" s="195"/>
      <c r="Q6" s="135" t="s">
        <v>11</v>
      </c>
      <c r="R6" s="135" t="s">
        <v>12</v>
      </c>
      <c r="S6" s="135" t="s">
        <v>11</v>
      </c>
      <c r="T6" s="135" t="s">
        <v>12</v>
      </c>
      <c r="U6" s="191"/>
      <c r="V6" s="191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>
        <f>'oct 18'!E7+'nov 18'!D7</f>
        <v>0.64999999999999991</v>
      </c>
      <c r="F7" s="8">
        <v>0</v>
      </c>
      <c r="G7" s="8">
        <f>'oct 18'!G7+'nov 18'!F7</f>
        <v>0</v>
      </c>
      <c r="H7" s="8">
        <f>'oct 18'!H7+'nov 18'!D7-'nov 18'!F7</f>
        <v>458.80999999999989</v>
      </c>
      <c r="I7" s="8">
        <v>374.98699999999997</v>
      </c>
      <c r="J7" s="8">
        <v>0.35</v>
      </c>
      <c r="K7" s="8">
        <f>'oct 18'!K7+'nov 18'!J7</f>
        <v>12.69</v>
      </c>
      <c r="L7" s="8">
        <v>0</v>
      </c>
      <c r="M7" s="8">
        <f>'oct 18'!M7+'nov 18'!L7</f>
        <v>0</v>
      </c>
      <c r="N7" s="8">
        <f>'oct 18'!N7+'nov 18'!J7-'nov 18'!L7</f>
        <v>521.67500000000007</v>
      </c>
      <c r="O7" s="9">
        <f>D7+J7</f>
        <v>0.35</v>
      </c>
      <c r="P7" s="10">
        <v>1.2</v>
      </c>
      <c r="Q7" s="10">
        <v>0</v>
      </c>
      <c r="R7" s="8">
        <f>'oct 18'!R7+'nov 18'!Q7</f>
        <v>1.1200000000000001</v>
      </c>
      <c r="S7" s="10">
        <v>0</v>
      </c>
      <c r="T7" s="8">
        <f>'oct 18'!T7+'nov 18'!S7</f>
        <v>0</v>
      </c>
      <c r="U7" s="8">
        <f>'oct 18'!U7+'nov 18'!Q7-'nov 18'!S7</f>
        <v>69.730000000000018</v>
      </c>
      <c r="V7" s="8">
        <f>H7+N7+U7</f>
        <v>1050.2149999999999</v>
      </c>
    </row>
    <row r="8" spans="1:23" s="11" customFormat="1" ht="19.5" customHeight="1" x14ac:dyDescent="0.3">
      <c r="A8" s="5">
        <v>2</v>
      </c>
      <c r="B8" s="6" t="s">
        <v>71</v>
      </c>
      <c r="C8" s="7"/>
      <c r="D8" s="8">
        <v>0</v>
      </c>
      <c r="E8" s="8">
        <f>'oct 18'!E8+'nov 18'!D8</f>
        <v>0</v>
      </c>
      <c r="F8" s="8">
        <v>0</v>
      </c>
      <c r="G8" s="8">
        <f>'oct 18'!G8+'nov 18'!F8</f>
        <v>0</v>
      </c>
      <c r="H8" s="8">
        <f>'oct 18'!H8+'nov 18'!D8-'nov 18'!F8</f>
        <v>0</v>
      </c>
      <c r="I8" s="8"/>
      <c r="J8" s="8">
        <v>0.02</v>
      </c>
      <c r="K8" s="8">
        <f>'oct 18'!K8+'nov 18'!J8</f>
        <v>24.89</v>
      </c>
      <c r="L8" s="8">
        <v>0</v>
      </c>
      <c r="M8" s="8">
        <f>'oct 18'!M8+'nov 18'!L8</f>
        <v>0</v>
      </c>
      <c r="N8" s="8">
        <f>'oct 18'!N8+'nov 18'!J8-'nov 18'!L8</f>
        <v>25.21</v>
      </c>
      <c r="O8" s="9"/>
      <c r="P8" s="10"/>
      <c r="Q8" s="10">
        <v>0</v>
      </c>
      <c r="R8" s="8">
        <f>'oct 18'!R8+'nov 18'!Q8</f>
        <v>0.1</v>
      </c>
      <c r="S8" s="10">
        <v>0</v>
      </c>
      <c r="T8" s="8">
        <f>'oct 18'!T8+'nov 18'!S8</f>
        <v>0</v>
      </c>
      <c r="U8" s="8">
        <f>'oct 18'!U8+'nov 18'!Q8-'nov 18'!S8</f>
        <v>0.1</v>
      </c>
      <c r="V8" s="8">
        <f t="shared" ref="V8:V50" si="0">H8+N8+U8</f>
        <v>25.310000000000002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>
        <f>'oct 18'!E9+'nov 18'!D9</f>
        <v>0.05</v>
      </c>
      <c r="F9" s="8">
        <v>0</v>
      </c>
      <c r="G9" s="8">
        <f>'oct 18'!G9+'nov 18'!F9</f>
        <v>0</v>
      </c>
      <c r="H9" s="8">
        <f>'oct 18'!H9+'nov 18'!D9-'nov 18'!F9</f>
        <v>309.7600000000001</v>
      </c>
      <c r="I9" s="8">
        <v>377.63600000000002</v>
      </c>
      <c r="J9" s="8">
        <v>4.08</v>
      </c>
      <c r="K9" s="8">
        <f>'oct 18'!K9+'nov 18'!J9</f>
        <v>13.91</v>
      </c>
      <c r="L9" s="8">
        <v>0</v>
      </c>
      <c r="M9" s="8">
        <f>'oct 18'!M9+'nov 18'!L9</f>
        <v>0</v>
      </c>
      <c r="N9" s="8">
        <f>'oct 18'!N9+'nov 18'!J9-'nov 18'!L9</f>
        <v>412.11000000000013</v>
      </c>
      <c r="O9" s="9">
        <f>D9+J9</f>
        <v>4.08</v>
      </c>
      <c r="P9" s="10">
        <v>10.44</v>
      </c>
      <c r="Q9" s="10">
        <v>0</v>
      </c>
      <c r="R9" s="8">
        <f>'oct 18'!R9+'nov 18'!Q9</f>
        <v>1.06</v>
      </c>
      <c r="S9" s="10">
        <v>0</v>
      </c>
      <c r="T9" s="8">
        <f>'oct 18'!T9+'nov 18'!S9</f>
        <v>0</v>
      </c>
      <c r="U9" s="8">
        <f>'oct 18'!U9+'nov 18'!Q9-'nov 18'!S9</f>
        <v>43.940000000000005</v>
      </c>
      <c r="V9" s="8">
        <f t="shared" si="0"/>
        <v>765.81000000000029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>
        <f>'oct 18'!E10+'nov 18'!D10</f>
        <v>0.34</v>
      </c>
      <c r="F10" s="8">
        <v>0</v>
      </c>
      <c r="G10" s="8">
        <f>'oct 18'!G10+'nov 18'!F10</f>
        <v>0</v>
      </c>
      <c r="H10" s="8">
        <f>'oct 18'!H10+'nov 18'!D10-'nov 18'!F10</f>
        <v>7.36</v>
      </c>
      <c r="I10" s="8">
        <v>281.17800000000005</v>
      </c>
      <c r="J10" s="8">
        <v>0.06</v>
      </c>
      <c r="K10" s="8">
        <f>'oct 18'!K10+'nov 18'!J10</f>
        <v>5.0999999999999996</v>
      </c>
      <c r="L10" s="8">
        <v>0</v>
      </c>
      <c r="M10" s="8">
        <f>'oct 18'!M10+'nov 18'!L10</f>
        <v>0</v>
      </c>
      <c r="N10" s="8">
        <f>'oct 18'!N10+'nov 18'!J10-'nov 18'!L10</f>
        <v>329.32999999999987</v>
      </c>
      <c r="O10" s="9">
        <f>D10+J10</f>
        <v>0.06</v>
      </c>
      <c r="P10" s="10">
        <v>0</v>
      </c>
      <c r="Q10" s="10">
        <v>0</v>
      </c>
      <c r="R10" s="8">
        <f>'oct 18'!R10+'nov 18'!Q10</f>
        <v>0.19</v>
      </c>
      <c r="S10" s="10">
        <v>0</v>
      </c>
      <c r="T10" s="8">
        <f>'oct 18'!T10+'nov 18'!S10</f>
        <v>0</v>
      </c>
      <c r="U10" s="8">
        <f>'oct 18'!U10+'nov 18'!Q10-'nov 18'!S10</f>
        <v>0.6</v>
      </c>
      <c r="V10" s="8">
        <f t="shared" si="0"/>
        <v>337.28999999999991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>
        <f>'oct 18'!E11+'nov 18'!D11</f>
        <v>1.04</v>
      </c>
      <c r="F11" s="15">
        <f t="shared" ref="F11:S11" si="1">SUM(F7:F10)</f>
        <v>0</v>
      </c>
      <c r="G11" s="15">
        <f>'oct 18'!G11+'nov 18'!F11</f>
        <v>0</v>
      </c>
      <c r="H11" s="15">
        <f>'oct 18'!H11+'nov 18'!D11-'nov 18'!F11</f>
        <v>775.93</v>
      </c>
      <c r="I11" s="15">
        <f t="shared" si="1"/>
        <v>1033.8010000000002</v>
      </c>
      <c r="J11" s="15">
        <f t="shared" si="1"/>
        <v>4.51</v>
      </c>
      <c r="K11" s="15">
        <f>'oct 18'!K11+'nov 18'!J11</f>
        <v>56.909999999999989</v>
      </c>
      <c r="L11" s="15">
        <f t="shared" si="1"/>
        <v>0</v>
      </c>
      <c r="M11" s="15">
        <f>'oct 18'!M11+'nov 18'!L11</f>
        <v>0</v>
      </c>
      <c r="N11" s="15">
        <f>'oct 18'!N11+'nov 18'!J11-'nov 18'!L11</f>
        <v>1288.325</v>
      </c>
      <c r="O11" s="15">
        <f t="shared" si="1"/>
        <v>4.4899999999999993</v>
      </c>
      <c r="P11" s="15">
        <f t="shared" si="1"/>
        <v>11.639999999999999</v>
      </c>
      <c r="Q11" s="15">
        <f t="shared" si="1"/>
        <v>0</v>
      </c>
      <c r="R11" s="15">
        <f>'oct 18'!R11+'nov 18'!Q11</f>
        <v>2.4700000000000002</v>
      </c>
      <c r="S11" s="15">
        <f t="shared" si="1"/>
        <v>0</v>
      </c>
      <c r="T11" s="15">
        <f>'oct 18'!T11+'nov 18'!S11</f>
        <v>0</v>
      </c>
      <c r="U11" s="15">
        <f>'oct 18'!U11+'nov 18'!Q11-'nov 18'!S11</f>
        <v>114.37000000000003</v>
      </c>
      <c r="V11" s="15">
        <f t="shared" si="0"/>
        <v>2178.625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0.02</v>
      </c>
      <c r="E12" s="8">
        <f>'oct 18'!E12+'nov 18'!D12</f>
        <v>2.1900000000000004</v>
      </c>
      <c r="F12" s="8">
        <v>0</v>
      </c>
      <c r="G12" s="8">
        <f>'oct 18'!G12+'nov 18'!F12</f>
        <v>0</v>
      </c>
      <c r="H12" s="8">
        <f>'oct 18'!H12+'nov 18'!D12-'nov 18'!F12</f>
        <v>567.15999999999974</v>
      </c>
      <c r="I12" s="8">
        <v>542.76800000000014</v>
      </c>
      <c r="J12" s="8">
        <v>1.46</v>
      </c>
      <c r="K12" s="8">
        <f>'oct 18'!K12+'nov 18'!J12</f>
        <v>9.41</v>
      </c>
      <c r="L12" s="8">
        <v>0</v>
      </c>
      <c r="M12" s="8">
        <f>'oct 18'!M12+'nov 18'!L12</f>
        <v>0</v>
      </c>
      <c r="N12" s="8">
        <f>'oct 18'!N12+'nov 18'!J12-'nov 18'!L12</f>
        <v>671.95999999999981</v>
      </c>
      <c r="O12" s="9">
        <f>D12+J12</f>
        <v>1.48</v>
      </c>
      <c r="P12" s="10">
        <v>4.57</v>
      </c>
      <c r="Q12" s="10">
        <v>7.0000000000000007E-2</v>
      </c>
      <c r="R12" s="8">
        <f>'oct 18'!R12+'nov 18'!Q12</f>
        <v>1.38</v>
      </c>
      <c r="S12" s="10">
        <v>0</v>
      </c>
      <c r="T12" s="8">
        <f>'oct 18'!T12+'nov 18'!S12</f>
        <v>0</v>
      </c>
      <c r="U12" s="8">
        <f>'oct 18'!U12+'nov 18'!Q12-'nov 18'!S12</f>
        <v>38.860000000000007</v>
      </c>
      <c r="V12" s="8">
        <f t="shared" si="0"/>
        <v>1277.9799999999993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>
        <f>'oct 18'!E13+'nov 18'!D13</f>
        <v>2.8299999999999996</v>
      </c>
      <c r="F13" s="8">
        <v>0</v>
      </c>
      <c r="G13" s="8">
        <f>'oct 18'!G13+'nov 18'!F13</f>
        <v>0</v>
      </c>
      <c r="H13" s="8">
        <f>'oct 18'!H13+'nov 18'!D13-'nov 18'!F13</f>
        <v>314.7600000000001</v>
      </c>
      <c r="I13" s="8">
        <v>370.01399999999995</v>
      </c>
      <c r="J13" s="8">
        <v>1.01</v>
      </c>
      <c r="K13" s="8">
        <f>'oct 18'!K13+'nov 18'!J13</f>
        <v>8.65</v>
      </c>
      <c r="L13" s="8">
        <v>0</v>
      </c>
      <c r="M13" s="8">
        <f>'oct 18'!M13+'nov 18'!L13</f>
        <v>0</v>
      </c>
      <c r="N13" s="8">
        <f>'oct 18'!N13+'nov 18'!J13-'nov 18'!L13</f>
        <v>477.05</v>
      </c>
      <c r="O13" s="9">
        <f>D13+J13</f>
        <v>1.01</v>
      </c>
      <c r="P13" s="10">
        <v>4.4930000000000003</v>
      </c>
      <c r="Q13" s="10">
        <v>0</v>
      </c>
      <c r="R13" s="8">
        <f>'oct 18'!R13+'nov 18'!Q13</f>
        <v>0.58000000000000007</v>
      </c>
      <c r="S13" s="10">
        <v>0</v>
      </c>
      <c r="T13" s="8">
        <f>'oct 18'!T13+'nov 18'!S13</f>
        <v>0</v>
      </c>
      <c r="U13" s="8">
        <f>'oct 18'!U13+'nov 18'!Q13-'nov 18'!S13</f>
        <v>21.169999999999998</v>
      </c>
      <c r="V13" s="8">
        <f t="shared" si="0"/>
        <v>812.98000000000013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0.32</v>
      </c>
      <c r="E14" s="8">
        <f>'oct 18'!E14+'nov 18'!D14</f>
        <v>4.95</v>
      </c>
      <c r="F14" s="8">
        <v>0</v>
      </c>
      <c r="G14" s="8">
        <f>'oct 18'!G14+'nov 18'!F14</f>
        <v>0</v>
      </c>
      <c r="H14" s="8">
        <f>'oct 18'!H14+'nov 18'!D14-'nov 18'!F14</f>
        <v>1507.9599999999994</v>
      </c>
      <c r="I14" s="8">
        <v>284.35599999999999</v>
      </c>
      <c r="J14" s="8">
        <v>1.34</v>
      </c>
      <c r="K14" s="8">
        <f>'oct 18'!K14+'nov 18'!J14</f>
        <v>12.329999999999998</v>
      </c>
      <c r="L14" s="8">
        <v>0</v>
      </c>
      <c r="M14" s="8">
        <f>'oct 18'!M14+'nov 18'!L14</f>
        <v>0</v>
      </c>
      <c r="N14" s="8">
        <f>'oct 18'!N14+'nov 18'!J14-'nov 18'!L14</f>
        <v>474.5800000000001</v>
      </c>
      <c r="O14" s="9">
        <f>D14+J14</f>
        <v>1.6600000000000001</v>
      </c>
      <c r="P14" s="10">
        <v>6.7349999999999994</v>
      </c>
      <c r="Q14" s="10">
        <v>0</v>
      </c>
      <c r="R14" s="8">
        <f>'oct 18'!R14+'nov 18'!Q14</f>
        <v>0.76</v>
      </c>
      <c r="S14" s="10">
        <v>0</v>
      </c>
      <c r="T14" s="8">
        <f>'oct 18'!T14+'nov 18'!S14</f>
        <v>0</v>
      </c>
      <c r="U14" s="8">
        <f>'oct 18'!U14+'nov 18'!Q14-'nov 18'!S14</f>
        <v>56.829999999999991</v>
      </c>
      <c r="V14" s="8">
        <f t="shared" si="0"/>
        <v>2039.3699999999994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0.34</v>
      </c>
      <c r="E15" s="15">
        <f>'oct 18'!E15+'nov 18'!D15</f>
        <v>9.9699999999999989</v>
      </c>
      <c r="F15" s="15">
        <f t="shared" ref="F15:S15" si="2">F14+F13+F12</f>
        <v>0</v>
      </c>
      <c r="G15" s="15">
        <f>'oct 18'!G15+'nov 18'!F15</f>
        <v>0</v>
      </c>
      <c r="H15" s="15">
        <f>'oct 18'!H15+'nov 18'!D15-'nov 18'!F15</f>
        <v>2389.8799999999997</v>
      </c>
      <c r="I15" s="15">
        <f t="shared" si="2"/>
        <v>1197.1379999999999</v>
      </c>
      <c r="J15" s="15">
        <f t="shared" si="2"/>
        <v>3.81</v>
      </c>
      <c r="K15" s="15">
        <f>'oct 18'!K15+'nov 18'!J15</f>
        <v>30.389999999999997</v>
      </c>
      <c r="L15" s="15">
        <f t="shared" si="2"/>
        <v>0</v>
      </c>
      <c r="M15" s="15">
        <f>'oct 18'!M15+'nov 18'!L15</f>
        <v>0</v>
      </c>
      <c r="N15" s="15">
        <f>'oct 18'!N15+'nov 18'!J15-'nov 18'!L15</f>
        <v>1623.59</v>
      </c>
      <c r="O15" s="15">
        <f t="shared" si="2"/>
        <v>4.1500000000000004</v>
      </c>
      <c r="P15" s="15">
        <f t="shared" si="2"/>
        <v>15.798</v>
      </c>
      <c r="Q15" s="15">
        <f t="shared" si="2"/>
        <v>7.0000000000000007E-2</v>
      </c>
      <c r="R15" s="15">
        <f>'oct 18'!R15+'nov 18'!Q15</f>
        <v>2.7199999999999998</v>
      </c>
      <c r="S15" s="15">
        <f t="shared" si="2"/>
        <v>0</v>
      </c>
      <c r="T15" s="15">
        <f>'oct 18'!T15+'nov 18'!S15</f>
        <v>0</v>
      </c>
      <c r="U15" s="15">
        <f>'oct 18'!U15+'nov 18'!Q15-'nov 18'!S15</f>
        <v>116.85999999999999</v>
      </c>
      <c r="V15" s="15">
        <f t="shared" si="0"/>
        <v>4130.329999999999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0.62</v>
      </c>
      <c r="E16" s="8">
        <f>'oct 18'!E16+'nov 18'!D16</f>
        <v>6.9930000000000003</v>
      </c>
      <c r="F16" s="8">
        <v>0</v>
      </c>
      <c r="G16" s="8">
        <f>'oct 18'!G16+'nov 18'!F16</f>
        <v>0</v>
      </c>
      <c r="H16" s="8">
        <f>'oct 18'!H16+'nov 18'!D16-'nov 18'!F16</f>
        <v>968.71100000000035</v>
      </c>
      <c r="I16" s="8">
        <v>38.61</v>
      </c>
      <c r="J16" s="8">
        <v>0.14000000000000001</v>
      </c>
      <c r="K16" s="8">
        <f>'oct 18'!K16+'nov 18'!J16</f>
        <v>2.7100000000000004</v>
      </c>
      <c r="L16" s="8">
        <v>0</v>
      </c>
      <c r="M16" s="8">
        <f>'oct 18'!M16+'nov 18'!L16</f>
        <v>0</v>
      </c>
      <c r="N16" s="8">
        <f>'oct 18'!N16+'nov 18'!J16-'nov 18'!L16</f>
        <v>76.694999999999965</v>
      </c>
      <c r="O16" s="9">
        <f>D16+J16</f>
        <v>0.76</v>
      </c>
      <c r="P16" s="10">
        <v>93.77</v>
      </c>
      <c r="Q16" s="133">
        <v>0</v>
      </c>
      <c r="R16" s="8">
        <f>'oct 18'!R16+'nov 18'!Q16</f>
        <v>1.052</v>
      </c>
      <c r="S16" s="10">
        <v>0</v>
      </c>
      <c r="T16" s="8">
        <f>'oct 18'!T16+'nov 18'!S16</f>
        <v>0</v>
      </c>
      <c r="U16" s="8">
        <f>'oct 18'!U16+'nov 18'!Q16-'nov 18'!S16</f>
        <v>245.88200000000001</v>
      </c>
      <c r="V16" s="8">
        <f t="shared" si="0"/>
        <v>1291.2880000000005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>
        <f>'oct 18'!E17+'nov 18'!D17</f>
        <v>0</v>
      </c>
      <c r="F17" s="21">
        <v>0</v>
      </c>
      <c r="G17" s="8">
        <f>'oct 18'!G17+'nov 18'!F17</f>
        <v>0</v>
      </c>
      <c r="H17" s="8">
        <f>'oct 18'!H17+'nov 18'!D17-'nov 18'!F17</f>
        <v>182.22</v>
      </c>
      <c r="I17" s="21">
        <v>265.88</v>
      </c>
      <c r="J17" s="21">
        <v>1.48</v>
      </c>
      <c r="K17" s="8">
        <f>'oct 18'!K17+'nov 18'!J17</f>
        <v>5.6780000000000008</v>
      </c>
      <c r="L17" s="21">
        <v>0</v>
      </c>
      <c r="M17" s="8">
        <f>'oct 18'!M17+'nov 18'!L17</f>
        <v>0</v>
      </c>
      <c r="N17" s="8">
        <f>'oct 18'!N17+'nov 18'!J17-'nov 18'!L17</f>
        <v>312.541</v>
      </c>
      <c r="O17" s="22">
        <f>D17+J17</f>
        <v>1.48</v>
      </c>
      <c r="P17" s="23">
        <v>6.11</v>
      </c>
      <c r="Q17" s="23">
        <v>0</v>
      </c>
      <c r="R17" s="8">
        <f>'oct 18'!R17+'nov 18'!Q17</f>
        <v>0</v>
      </c>
      <c r="S17" s="23">
        <v>0</v>
      </c>
      <c r="T17" s="8">
        <f>'oct 18'!T17+'nov 18'!S17</f>
        <v>0</v>
      </c>
      <c r="U17" s="8">
        <f>'oct 18'!U17+'nov 18'!Q17-'nov 18'!S17</f>
        <v>45.21</v>
      </c>
      <c r="V17" s="8">
        <f t="shared" si="0"/>
        <v>539.971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0.15</v>
      </c>
      <c r="E18" s="8">
        <f>'oct 18'!E18+'nov 18'!D18</f>
        <v>0.38</v>
      </c>
      <c r="F18" s="8">
        <v>0</v>
      </c>
      <c r="G18" s="8">
        <f>'oct 18'!G18+'nov 18'!F18</f>
        <v>0</v>
      </c>
      <c r="H18" s="8">
        <f>'oct 18'!H18+'nov 18'!D18-'nov 18'!F18</f>
        <v>198.44000000000005</v>
      </c>
      <c r="I18" s="8">
        <v>305.74</v>
      </c>
      <c r="J18" s="8">
        <v>0.09</v>
      </c>
      <c r="K18" s="8">
        <f>'oct 18'!K18+'nov 18'!J18</f>
        <v>7.2519999999999998</v>
      </c>
      <c r="L18" s="8">
        <v>0</v>
      </c>
      <c r="M18" s="8">
        <f>'oct 18'!M18+'nov 18'!L18</f>
        <v>0</v>
      </c>
      <c r="N18" s="8">
        <f>'oct 18'!N18+'nov 18'!J18-'nov 18'!L18</f>
        <v>309.77899999999988</v>
      </c>
      <c r="O18" s="9">
        <f>D18+J18</f>
        <v>0.24</v>
      </c>
      <c r="P18" s="10">
        <v>1.92</v>
      </c>
      <c r="Q18" s="10">
        <v>0.16500000000000001</v>
      </c>
      <c r="R18" s="8">
        <f>'oct 18'!R18+'nov 18'!Q18</f>
        <v>0.315</v>
      </c>
      <c r="S18" s="10">
        <v>0</v>
      </c>
      <c r="T18" s="8">
        <f>'oct 18'!T18+'nov 18'!S18</f>
        <v>0</v>
      </c>
      <c r="U18" s="8">
        <f>'oct 18'!U18+'nov 18'!Q18-'nov 18'!S18</f>
        <v>8.0549999999999979</v>
      </c>
      <c r="V18" s="8">
        <f t="shared" si="0"/>
        <v>516.27399999999989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0.77</v>
      </c>
      <c r="E19" s="15">
        <f>'oct 18'!E19+'nov 18'!D19</f>
        <v>7.3729999999999993</v>
      </c>
      <c r="F19" s="15">
        <f t="shared" ref="F19:S19" si="3">F16+F17+F18</f>
        <v>0</v>
      </c>
      <c r="G19" s="15">
        <f>'oct 18'!G19+'nov 18'!F19</f>
        <v>0</v>
      </c>
      <c r="H19" s="15">
        <f>'oct 18'!H19+'nov 18'!D19-'nov 18'!F19</f>
        <v>1349.3710000000003</v>
      </c>
      <c r="I19" s="15">
        <f t="shared" si="3"/>
        <v>610.23</v>
      </c>
      <c r="J19" s="15">
        <f t="shared" si="3"/>
        <v>1.7100000000000002</v>
      </c>
      <c r="K19" s="15">
        <f>'oct 18'!K19+'nov 18'!J19</f>
        <v>15.64</v>
      </c>
      <c r="L19" s="15">
        <f t="shared" si="3"/>
        <v>0</v>
      </c>
      <c r="M19" s="15">
        <f>'oct 18'!M19+'nov 18'!L19</f>
        <v>0</v>
      </c>
      <c r="N19" s="15">
        <f>'oct 18'!N19+'nov 18'!J19-'nov 18'!L19</f>
        <v>699.01499999999999</v>
      </c>
      <c r="O19" s="15">
        <f t="shared" si="3"/>
        <v>2.4800000000000004</v>
      </c>
      <c r="P19" s="15">
        <f t="shared" si="3"/>
        <v>101.8</v>
      </c>
      <c r="Q19" s="15">
        <f t="shared" si="3"/>
        <v>0.16500000000000001</v>
      </c>
      <c r="R19" s="15">
        <f>'oct 18'!R19+'nov 18'!Q19</f>
        <v>1.367</v>
      </c>
      <c r="S19" s="15">
        <f t="shared" si="3"/>
        <v>0</v>
      </c>
      <c r="T19" s="15">
        <f>'oct 18'!T19+'nov 18'!S19</f>
        <v>0</v>
      </c>
      <c r="U19" s="15">
        <f>'oct 18'!U19+'nov 18'!Q19-'nov 18'!S19</f>
        <v>299.14699999999999</v>
      </c>
      <c r="V19" s="15">
        <f t="shared" si="0"/>
        <v>2347.5330000000004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0.09</v>
      </c>
      <c r="E20" s="8">
        <f>'oct 18'!E20+'nov 18'!D20</f>
        <v>2.19</v>
      </c>
      <c r="F20" s="8">
        <v>0</v>
      </c>
      <c r="G20" s="8">
        <f>'oct 18'!G20+'nov 18'!F20</f>
        <v>0</v>
      </c>
      <c r="H20" s="8">
        <f>'oct 18'!H20+'nov 18'!D20-'nov 18'!F20</f>
        <v>746.37999999999965</v>
      </c>
      <c r="I20" s="8">
        <v>115.875</v>
      </c>
      <c r="J20" s="8">
        <v>1.38</v>
      </c>
      <c r="K20" s="8">
        <f>'oct 18'!K20+'nov 18'!J20</f>
        <v>16.14</v>
      </c>
      <c r="L20" s="8">
        <v>0</v>
      </c>
      <c r="M20" s="8">
        <f>'oct 18'!M20+'nov 18'!L20</f>
        <v>0</v>
      </c>
      <c r="N20" s="8">
        <f>'oct 18'!N20+'nov 18'!J20-'nov 18'!L20</f>
        <v>347.91999999999996</v>
      </c>
      <c r="O20" s="9">
        <f>D20+J20</f>
        <v>1.47</v>
      </c>
      <c r="P20" s="10">
        <v>0.62</v>
      </c>
      <c r="Q20" s="10">
        <v>0</v>
      </c>
      <c r="R20" s="8">
        <f>'oct 18'!R20+'nov 18'!Q20</f>
        <v>1.3199999999999998</v>
      </c>
      <c r="S20" s="10">
        <v>0</v>
      </c>
      <c r="T20" s="8">
        <f>'oct 18'!T20+'nov 18'!S20</f>
        <v>0</v>
      </c>
      <c r="U20" s="8">
        <f>'oct 18'!U20+'nov 18'!Q20-'nov 18'!S20</f>
        <v>40.82</v>
      </c>
      <c r="V20" s="8">
        <f t="shared" si="0"/>
        <v>1135.1199999999997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>
        <f>'oct 18'!E21+'nov 18'!D21</f>
        <v>2.16</v>
      </c>
      <c r="F21" s="8">
        <v>0</v>
      </c>
      <c r="G21" s="8">
        <f>'oct 18'!G21+'nov 18'!F21</f>
        <v>0</v>
      </c>
      <c r="H21" s="8">
        <f>'oct 18'!H21+'nov 18'!D21-'nov 18'!F21</f>
        <v>120.40999999999998</v>
      </c>
      <c r="I21" s="8">
        <v>308.03899999999999</v>
      </c>
      <c r="J21" s="8">
        <v>0.69</v>
      </c>
      <c r="K21" s="8">
        <f>'oct 18'!K21+'nov 18'!J21</f>
        <v>9.3699999999999992</v>
      </c>
      <c r="L21" s="8">
        <v>0</v>
      </c>
      <c r="M21" s="8">
        <f>'oct 18'!M21+'nov 18'!L21</f>
        <v>0</v>
      </c>
      <c r="N21" s="8">
        <f>'oct 18'!N21+'nov 18'!J21-'nov 18'!L21</f>
        <v>376.99300000000005</v>
      </c>
      <c r="O21" s="9">
        <f>D21+J21</f>
        <v>0.69</v>
      </c>
      <c r="P21" s="10">
        <v>5.48</v>
      </c>
      <c r="Q21" s="10">
        <v>0</v>
      </c>
      <c r="R21" s="8">
        <f>'oct 18'!R21+'nov 18'!Q21</f>
        <v>0.02</v>
      </c>
      <c r="S21" s="10">
        <v>0</v>
      </c>
      <c r="T21" s="8">
        <f>'oct 18'!T21+'nov 18'!S21</f>
        <v>0</v>
      </c>
      <c r="U21" s="8">
        <f>'oct 18'!U21+'nov 18'!Q21-'nov 18'!S21</f>
        <v>39.300000000000011</v>
      </c>
      <c r="V21" s="8">
        <f t="shared" si="0"/>
        <v>536.70299999999997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>
        <f>'oct 18'!E22+'nov 18'!D22</f>
        <v>0.55000000000000004</v>
      </c>
      <c r="F22" s="8">
        <v>0</v>
      </c>
      <c r="G22" s="8">
        <f>'oct 18'!G22+'nov 18'!F22</f>
        <v>0</v>
      </c>
      <c r="H22" s="8">
        <f>'oct 18'!H22+'nov 18'!D22-'nov 18'!F22</f>
        <v>450.45999999999992</v>
      </c>
      <c r="I22" s="8">
        <v>182.86399999999998</v>
      </c>
      <c r="J22" s="8">
        <v>0.75</v>
      </c>
      <c r="K22" s="8">
        <f>'oct 18'!K22+'nov 18'!J22</f>
        <v>9.01</v>
      </c>
      <c r="L22" s="8">
        <v>0</v>
      </c>
      <c r="M22" s="8">
        <f>'oct 18'!M22+'nov 18'!L22</f>
        <v>0</v>
      </c>
      <c r="N22" s="8">
        <f>'oct 18'!N22+'nov 18'!J22-'nov 18'!L22</f>
        <v>162.78000000000003</v>
      </c>
      <c r="O22" s="9">
        <f>D22+J22</f>
        <v>0.75</v>
      </c>
      <c r="P22" s="10">
        <v>5.87</v>
      </c>
      <c r="Q22" s="10">
        <v>0</v>
      </c>
      <c r="R22" s="8">
        <f>'oct 18'!R22+'nov 18'!Q22</f>
        <v>0.33</v>
      </c>
      <c r="S22" s="10">
        <v>0</v>
      </c>
      <c r="T22" s="8">
        <f>'oct 18'!T22+'nov 18'!S22</f>
        <v>0</v>
      </c>
      <c r="U22" s="8">
        <f>'oct 18'!U22+'nov 18'!Q22-'nov 18'!S22</f>
        <v>14.72</v>
      </c>
      <c r="V22" s="8">
        <f t="shared" si="0"/>
        <v>627.96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0.09</v>
      </c>
      <c r="E23" s="15">
        <f>'oct 18'!E23+'nov 18'!D23</f>
        <v>4.9000000000000004</v>
      </c>
      <c r="F23" s="15">
        <f t="shared" ref="F23:S23" si="4">SUM(F20:F22)</f>
        <v>0</v>
      </c>
      <c r="G23" s="15">
        <f>'oct 18'!G23+'nov 18'!F23</f>
        <v>0</v>
      </c>
      <c r="H23" s="15">
        <f>'oct 18'!H23+'nov 18'!D23-'nov 18'!F23</f>
        <v>1317.2499999999995</v>
      </c>
      <c r="I23" s="15">
        <f t="shared" si="4"/>
        <v>606.77800000000002</v>
      </c>
      <c r="J23" s="15">
        <f t="shared" si="4"/>
        <v>2.82</v>
      </c>
      <c r="K23" s="15">
        <f>'oct 18'!K23+'nov 18'!J23</f>
        <v>34.520000000000003</v>
      </c>
      <c r="L23" s="15">
        <f t="shared" si="4"/>
        <v>0</v>
      </c>
      <c r="M23" s="15">
        <f>'oct 18'!M23+'nov 18'!L23</f>
        <v>0</v>
      </c>
      <c r="N23" s="15">
        <f>'oct 18'!N23+'nov 18'!J23-'nov 18'!L23</f>
        <v>887.6930000000001</v>
      </c>
      <c r="O23" s="15">
        <f t="shared" si="4"/>
        <v>2.91</v>
      </c>
      <c r="P23" s="15">
        <f t="shared" si="4"/>
        <v>11.97</v>
      </c>
      <c r="Q23" s="15">
        <f t="shared" si="4"/>
        <v>0</v>
      </c>
      <c r="R23" s="15">
        <f>'oct 18'!R23+'nov 18'!Q23</f>
        <v>1.67</v>
      </c>
      <c r="S23" s="15">
        <f t="shared" si="4"/>
        <v>0</v>
      </c>
      <c r="T23" s="15">
        <f>'oct 18'!T23+'nov 18'!S23</f>
        <v>0</v>
      </c>
      <c r="U23" s="15">
        <f>'oct 18'!U23+'nov 18'!Q23-'nov 18'!S23</f>
        <v>94.840000000000018</v>
      </c>
      <c r="V23" s="15">
        <f t="shared" si="0"/>
        <v>2299.7829999999999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1.2</v>
      </c>
      <c r="E24" s="15">
        <f>'oct 18'!E24+'nov 18'!D24</f>
        <v>23.283000000000001</v>
      </c>
      <c r="F24" s="15">
        <f t="shared" ref="F24:S24" si="5">F23+F19+F15+F11</f>
        <v>0</v>
      </c>
      <c r="G24" s="15">
        <f>'oct 18'!G24+'nov 18'!F24</f>
        <v>0</v>
      </c>
      <c r="H24" s="15">
        <f>'oct 18'!H24+'nov 18'!D24-'nov 18'!F24</f>
        <v>5832.4309999999987</v>
      </c>
      <c r="I24" s="15">
        <f t="shared" si="5"/>
        <v>3447.9470000000001</v>
      </c>
      <c r="J24" s="15">
        <f t="shared" si="5"/>
        <v>12.85</v>
      </c>
      <c r="K24" s="15">
        <f>'oct 18'!K24+'nov 18'!J24</f>
        <v>137.45999999999998</v>
      </c>
      <c r="L24" s="15">
        <f t="shared" si="5"/>
        <v>0</v>
      </c>
      <c r="M24" s="15">
        <f>'oct 18'!M24+'nov 18'!L24</f>
        <v>0</v>
      </c>
      <c r="N24" s="15">
        <f>'oct 18'!N24+'nov 18'!J24-'nov 18'!L24</f>
        <v>4498.6230000000005</v>
      </c>
      <c r="O24" s="15">
        <f t="shared" si="5"/>
        <v>14.030000000000001</v>
      </c>
      <c r="P24" s="15">
        <f t="shared" si="5"/>
        <v>141.20799999999997</v>
      </c>
      <c r="Q24" s="15">
        <f t="shared" si="5"/>
        <v>0.23500000000000001</v>
      </c>
      <c r="R24" s="15">
        <f>'oct 18'!R24+'nov 18'!Q24</f>
        <v>8.2270000000000003</v>
      </c>
      <c r="S24" s="15">
        <f t="shared" si="5"/>
        <v>0</v>
      </c>
      <c r="T24" s="15">
        <f>'oct 18'!T24+'nov 18'!S24</f>
        <v>0</v>
      </c>
      <c r="U24" s="15">
        <f>'oct 18'!U24+'nov 18'!Q24-'nov 18'!S24</f>
        <v>625.21699999999998</v>
      </c>
      <c r="V24" s="15">
        <f t="shared" si="0"/>
        <v>10956.271000000001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17.809999999999999</v>
      </c>
      <c r="E25" s="8">
        <f>'oct 18'!E25+'nov 18'!D25</f>
        <v>159.33000000000001</v>
      </c>
      <c r="F25" s="8">
        <v>0</v>
      </c>
      <c r="G25" s="8">
        <f>'oct 18'!G25+'nov 18'!F25</f>
        <v>0</v>
      </c>
      <c r="H25" s="8">
        <f>'oct 18'!H25+'nov 18'!D25-'nov 18'!F25</f>
        <v>6700.0620000000008</v>
      </c>
      <c r="I25" s="8">
        <v>42.29</v>
      </c>
      <c r="J25" s="8">
        <v>0</v>
      </c>
      <c r="K25" s="8">
        <f>'oct 18'!K25+'nov 18'!J25</f>
        <v>0</v>
      </c>
      <c r="L25" s="8">
        <v>0</v>
      </c>
      <c r="M25" s="8">
        <f>'oct 18'!M25+'nov 18'!L25</f>
        <v>0</v>
      </c>
      <c r="N25" s="8">
        <f>'oct 18'!N25+'nov 18'!J25-'nov 18'!L25</f>
        <v>58.64</v>
      </c>
      <c r="O25" s="9">
        <f>D25+J25</f>
        <v>17.809999999999999</v>
      </c>
      <c r="P25" s="10">
        <v>0</v>
      </c>
      <c r="Q25" s="10">
        <v>0</v>
      </c>
      <c r="R25" s="8">
        <f>'oct 18'!R25+'nov 18'!Q25</f>
        <v>0</v>
      </c>
      <c r="S25" s="10">
        <v>0</v>
      </c>
      <c r="T25" s="8">
        <f>'oct 18'!T25+'nov 18'!S25</f>
        <v>0</v>
      </c>
      <c r="U25" s="8">
        <f>'oct 18'!U25+'nov 18'!Q25-'nov 18'!S25</f>
        <v>0</v>
      </c>
      <c r="V25" s="8">
        <f t="shared" si="0"/>
        <v>6758.7020000000011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6.97</v>
      </c>
      <c r="E26" s="8">
        <f>'oct 18'!E26+'nov 18'!D26</f>
        <v>85.67</v>
      </c>
      <c r="F26" s="8">
        <v>0</v>
      </c>
      <c r="G26" s="8">
        <f>'oct 18'!G26+'nov 18'!F26</f>
        <v>0</v>
      </c>
      <c r="H26" s="8">
        <f>'oct 18'!H26+'nov 18'!D26-'nov 18'!F26</f>
        <v>4820.4100000000008</v>
      </c>
      <c r="I26" s="8">
        <v>47.46</v>
      </c>
      <c r="J26" s="8">
        <v>0.08</v>
      </c>
      <c r="K26" s="8">
        <f>'oct 18'!K26+'nov 18'!J26</f>
        <v>13.770000000000001</v>
      </c>
      <c r="L26" s="8">
        <v>0</v>
      </c>
      <c r="M26" s="8">
        <f>'oct 18'!M26+'nov 18'!L26</f>
        <v>0</v>
      </c>
      <c r="N26" s="8">
        <f>'oct 18'!N26+'nov 18'!J26-'nov 18'!L26</f>
        <v>505.12799999999993</v>
      </c>
      <c r="O26" s="9">
        <f>D26+J26</f>
        <v>7.05</v>
      </c>
      <c r="P26" s="10">
        <v>0</v>
      </c>
      <c r="Q26" s="10">
        <v>0</v>
      </c>
      <c r="R26" s="8">
        <f>'oct 18'!R26+'nov 18'!Q26</f>
        <v>0.78</v>
      </c>
      <c r="S26" s="10">
        <v>0</v>
      </c>
      <c r="T26" s="8">
        <f>'oct 18'!T26+'nov 18'!S26</f>
        <v>0</v>
      </c>
      <c r="U26" s="8">
        <f>'oct 18'!U26+'nov 18'!Q26-'nov 18'!S26</f>
        <v>2.37</v>
      </c>
      <c r="V26" s="8">
        <f t="shared" si="0"/>
        <v>5327.9080000000004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24.779999999999998</v>
      </c>
      <c r="E27" s="15">
        <f>'oct 18'!E27+'nov 18'!D27</f>
        <v>245.00000000000003</v>
      </c>
      <c r="F27" s="15">
        <f t="shared" ref="F27:S27" si="6">F26+F25</f>
        <v>0</v>
      </c>
      <c r="G27" s="15">
        <f>'oct 18'!G27+'nov 18'!F27</f>
        <v>0</v>
      </c>
      <c r="H27" s="15">
        <f>'oct 18'!H27+'nov 18'!D27-'nov 18'!F27</f>
        <v>11520.472</v>
      </c>
      <c r="I27" s="15">
        <f t="shared" si="6"/>
        <v>89.75</v>
      </c>
      <c r="J27" s="15">
        <v>0</v>
      </c>
      <c r="K27" s="15">
        <f>'oct 18'!K27+'nov 18'!J27</f>
        <v>13.290000000000001</v>
      </c>
      <c r="L27" s="15">
        <f t="shared" si="6"/>
        <v>0</v>
      </c>
      <c r="M27" s="15">
        <f>'oct 18'!M27+'nov 18'!L27</f>
        <v>0</v>
      </c>
      <c r="N27" s="15">
        <f>'oct 18'!N27+'nov 18'!J27-'nov 18'!L27</f>
        <v>563.28800000000012</v>
      </c>
      <c r="O27" s="15">
        <f t="shared" si="6"/>
        <v>24.86</v>
      </c>
      <c r="P27" s="15">
        <f t="shared" si="6"/>
        <v>0</v>
      </c>
      <c r="Q27" s="15">
        <f t="shared" si="6"/>
        <v>0</v>
      </c>
      <c r="R27" s="15">
        <f>'oct 18'!R27+'nov 18'!Q27</f>
        <v>0.78</v>
      </c>
      <c r="S27" s="15">
        <f t="shared" si="6"/>
        <v>0</v>
      </c>
      <c r="T27" s="15">
        <f>'oct 18'!T27+'nov 18'!S27</f>
        <v>0</v>
      </c>
      <c r="U27" s="15">
        <f>'oct 18'!U27+'nov 18'!Q27-'nov 18'!S27</f>
        <v>2.37</v>
      </c>
      <c r="V27" s="15">
        <f t="shared" si="0"/>
        <v>12086.130000000001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5.3</v>
      </c>
      <c r="E28" s="8">
        <f>'oct 18'!E28+'nov 18'!D28</f>
        <v>304.43</v>
      </c>
      <c r="F28" s="8">
        <v>0</v>
      </c>
      <c r="G28" s="8">
        <f>'oct 18'!G28+'nov 18'!F28</f>
        <v>0</v>
      </c>
      <c r="H28" s="8">
        <f>'oct 18'!H28+'nov 18'!D28-'nov 18'!F28</f>
        <v>3443.308</v>
      </c>
      <c r="I28" s="8">
        <v>74.63</v>
      </c>
      <c r="J28" s="8">
        <v>0</v>
      </c>
      <c r="K28" s="8">
        <f>'oct 18'!K28+'nov 18'!J28</f>
        <v>0</v>
      </c>
      <c r="L28" s="8">
        <v>0</v>
      </c>
      <c r="M28" s="8">
        <f>'oct 18'!M28+'nov 18'!L28</f>
        <v>0</v>
      </c>
      <c r="N28" s="8">
        <f>'oct 18'!N28+'nov 18'!J28-'nov 18'!L28</f>
        <v>51.790000000000006</v>
      </c>
      <c r="O28" s="9">
        <f>D28+J28</f>
        <v>5.3</v>
      </c>
      <c r="P28" s="10">
        <v>0</v>
      </c>
      <c r="Q28" s="10">
        <v>0</v>
      </c>
      <c r="R28" s="8">
        <f>'oct 18'!R28+'nov 18'!Q28</f>
        <v>43.7</v>
      </c>
      <c r="S28" s="10">
        <v>0</v>
      </c>
      <c r="T28" s="8">
        <f>'oct 18'!T28+'nov 18'!S28</f>
        <v>0</v>
      </c>
      <c r="U28" s="8">
        <f>'oct 18'!U28+'nov 18'!Q28-'nov 18'!S28</f>
        <v>56.250000000000007</v>
      </c>
      <c r="V28" s="8">
        <f t="shared" si="0"/>
        <v>3551.348</v>
      </c>
    </row>
    <row r="29" spans="1:23" s="11" customFormat="1" ht="19.5" customHeight="1" x14ac:dyDescent="0.3">
      <c r="A29" s="5">
        <v>17</v>
      </c>
      <c r="B29" s="6" t="s">
        <v>67</v>
      </c>
      <c r="C29" s="7"/>
      <c r="D29" s="8">
        <v>29.515000000000001</v>
      </c>
      <c r="E29" s="8">
        <f>'oct 18'!E29+'nov 18'!D29</f>
        <v>135.595</v>
      </c>
      <c r="F29" s="8">
        <v>0</v>
      </c>
      <c r="G29" s="8">
        <f>'oct 18'!G29+'nov 18'!F29</f>
        <v>0</v>
      </c>
      <c r="H29" s="8">
        <f>'oct 18'!H29+'nov 18'!D29-'nov 18'!F29</f>
        <v>135.595</v>
      </c>
      <c r="I29" s="8"/>
      <c r="J29" s="8">
        <v>0.8</v>
      </c>
      <c r="K29" s="8">
        <f>'oct 18'!K29+'nov 18'!J29</f>
        <v>4.7</v>
      </c>
      <c r="L29" s="8">
        <v>0</v>
      </c>
      <c r="M29" s="8">
        <f>'oct 18'!M29+'nov 18'!L29</f>
        <v>0</v>
      </c>
      <c r="N29" s="8">
        <f>'oct 18'!N29+'nov 18'!J29-'nov 18'!L29</f>
        <v>4.7</v>
      </c>
      <c r="O29" s="9"/>
      <c r="P29" s="10"/>
      <c r="Q29" s="10">
        <v>0</v>
      </c>
      <c r="R29" s="8">
        <f>'oct 18'!R29+'nov 18'!Q29</f>
        <v>0</v>
      </c>
      <c r="S29" s="10">
        <v>0</v>
      </c>
      <c r="T29" s="8">
        <f>'oct 18'!T29+'nov 18'!S29</f>
        <v>0</v>
      </c>
      <c r="U29" s="8">
        <f>'oct 18'!U29+'nov 18'!Q29-'nov 18'!S29</f>
        <v>0</v>
      </c>
      <c r="V29" s="8">
        <f t="shared" si="0"/>
        <v>140.29499999999999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18.006</v>
      </c>
      <c r="E30" s="8">
        <f>'oct 18'!E30+'nov 18'!D30</f>
        <v>187.83899999999997</v>
      </c>
      <c r="F30" s="8">
        <v>0</v>
      </c>
      <c r="G30" s="8">
        <f>'oct 18'!G30+'nov 18'!F30</f>
        <v>0</v>
      </c>
      <c r="H30" s="8">
        <f>'oct 18'!H30+'nov 18'!D30-'nov 18'!F30</f>
        <v>3775.8310000000001</v>
      </c>
      <c r="I30" s="8"/>
      <c r="J30" s="8">
        <v>0</v>
      </c>
      <c r="K30" s="8">
        <f>'oct 18'!K30+'nov 18'!J30</f>
        <v>0</v>
      </c>
      <c r="L30" s="8">
        <v>0</v>
      </c>
      <c r="M30" s="8">
        <f>'oct 18'!M30+'nov 18'!L30</f>
        <v>0</v>
      </c>
      <c r="N30" s="8">
        <f>'oct 18'!N30+'nov 18'!J30-'nov 18'!L30</f>
        <v>41.210000000000008</v>
      </c>
      <c r="O30" s="9"/>
      <c r="P30" s="10"/>
      <c r="Q30" s="10">
        <v>0</v>
      </c>
      <c r="R30" s="8">
        <f>'oct 18'!R30+'nov 18'!Q30</f>
        <v>3</v>
      </c>
      <c r="S30" s="10">
        <v>0</v>
      </c>
      <c r="T30" s="8">
        <f>'oct 18'!T30+'nov 18'!S30</f>
        <v>0</v>
      </c>
      <c r="U30" s="8">
        <f>'oct 18'!U30+'nov 18'!Q30-'nov 18'!S30</f>
        <v>72.55</v>
      </c>
      <c r="V30" s="8">
        <f t="shared" si="0"/>
        <v>3889.5910000000003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5.48</v>
      </c>
      <c r="E31" s="8">
        <f>'oct 18'!E31+'nov 18'!D31</f>
        <v>59.475999999999999</v>
      </c>
      <c r="F31" s="8">
        <v>0</v>
      </c>
      <c r="G31" s="8">
        <f>'oct 18'!G31+'nov 18'!F31</f>
        <v>0</v>
      </c>
      <c r="H31" s="8">
        <f>'oct 18'!H31+'nov 18'!D31-'nov 18'!F31</f>
        <v>2340.3572999999997</v>
      </c>
      <c r="I31" s="8">
        <v>109.83</v>
      </c>
      <c r="J31" s="8">
        <v>0.28999999999999998</v>
      </c>
      <c r="K31" s="8">
        <f>'oct 18'!K31+'nov 18'!J31</f>
        <v>2.39</v>
      </c>
      <c r="L31" s="8">
        <v>0</v>
      </c>
      <c r="M31" s="8">
        <f>'oct 18'!M31+'nov 18'!L31</f>
        <v>0</v>
      </c>
      <c r="N31" s="8">
        <f>'oct 18'!N31+'nov 18'!J31-'nov 18'!L31</f>
        <v>143.26799999999997</v>
      </c>
      <c r="O31" s="9">
        <f>D31+J31</f>
        <v>5.7700000000000005</v>
      </c>
      <c r="P31" s="10">
        <v>0</v>
      </c>
      <c r="Q31" s="10">
        <v>0</v>
      </c>
      <c r="R31" s="8">
        <f>'oct 18'!R31+'nov 18'!Q31</f>
        <v>0.18</v>
      </c>
      <c r="S31" s="10">
        <v>0</v>
      </c>
      <c r="T31" s="8">
        <f>'oct 18'!T31+'nov 18'!S31</f>
        <v>0</v>
      </c>
      <c r="U31" s="8">
        <f>'oct 18'!U31+'nov 18'!Q31-'nov 18'!S31</f>
        <v>18.059999999999999</v>
      </c>
      <c r="V31" s="8">
        <f t="shared" si="0"/>
        <v>2501.6852999999996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58.301000000000002</v>
      </c>
      <c r="E32" s="15">
        <f>'oct 18'!E32+'nov 18'!D32</f>
        <v>687.34</v>
      </c>
      <c r="F32" s="15">
        <f t="shared" ref="F32:S32" si="7">F31+F30+F29+F28</f>
        <v>0</v>
      </c>
      <c r="G32" s="15">
        <f>'oct 18'!G32+'nov 18'!F32</f>
        <v>0</v>
      </c>
      <c r="H32" s="15">
        <f>'oct 18'!H32+'nov 18'!D32-'nov 18'!F32</f>
        <v>9695.0912999999982</v>
      </c>
      <c r="I32" s="15">
        <f t="shared" si="7"/>
        <v>184.45999999999998</v>
      </c>
      <c r="J32" s="15">
        <f t="shared" si="7"/>
        <v>1.0900000000000001</v>
      </c>
      <c r="K32" s="15">
        <f>'oct 18'!K32+'nov 18'!J32</f>
        <v>7.09</v>
      </c>
      <c r="L32" s="15">
        <f t="shared" si="7"/>
        <v>0</v>
      </c>
      <c r="M32" s="15">
        <f>'oct 18'!M32+'nov 18'!L32</f>
        <v>0</v>
      </c>
      <c r="N32" s="15">
        <f>'oct 18'!N32+'nov 18'!J32-'nov 18'!L32</f>
        <v>240.96800000000002</v>
      </c>
      <c r="O32" s="15">
        <f t="shared" si="7"/>
        <v>11.07</v>
      </c>
      <c r="P32" s="15">
        <f t="shared" si="7"/>
        <v>0</v>
      </c>
      <c r="Q32" s="15">
        <f t="shared" si="7"/>
        <v>0</v>
      </c>
      <c r="R32" s="15">
        <f>'oct 18'!R32+'nov 18'!Q32</f>
        <v>46.88000000000001</v>
      </c>
      <c r="S32" s="15">
        <f t="shared" si="7"/>
        <v>0</v>
      </c>
      <c r="T32" s="15">
        <f>'oct 18'!T32+'nov 18'!S32</f>
        <v>0</v>
      </c>
      <c r="U32" s="15">
        <f>'oct 18'!U32+'nov 18'!Q32-'nov 18'!S32</f>
        <v>146.85999999999999</v>
      </c>
      <c r="V32" s="15">
        <f t="shared" si="0"/>
        <v>10082.9193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8.4499999999999993</v>
      </c>
      <c r="E33" s="8">
        <f>'oct 18'!E33+'nov 18'!D33</f>
        <v>60.900000000000006</v>
      </c>
      <c r="F33" s="8">
        <v>0</v>
      </c>
      <c r="G33" s="8">
        <f>'oct 18'!G33+'nov 18'!F33</f>
        <v>0</v>
      </c>
      <c r="H33" s="8">
        <f>'oct 18'!H33+'nov 18'!D33-'nov 18'!F33</f>
        <v>4058.08</v>
      </c>
      <c r="I33" s="8">
        <v>3.8</v>
      </c>
      <c r="J33" s="8">
        <v>0</v>
      </c>
      <c r="K33" s="8">
        <f>'oct 18'!K33+'nov 18'!J33</f>
        <v>0</v>
      </c>
      <c r="L33" s="8">
        <v>0</v>
      </c>
      <c r="M33" s="8">
        <f>'oct 18'!M33+'nov 18'!L33</f>
        <v>0</v>
      </c>
      <c r="N33" s="8">
        <f>'oct 18'!N33+'nov 18'!J33-'nov 18'!L33</f>
        <v>7.6</v>
      </c>
      <c r="O33" s="9">
        <f>D33+J33</f>
        <v>8.4499999999999993</v>
      </c>
      <c r="P33" s="10">
        <v>0</v>
      </c>
      <c r="Q33" s="10">
        <v>0</v>
      </c>
      <c r="R33" s="8">
        <f>'oct 18'!R33+'nov 18'!Q33</f>
        <v>0</v>
      </c>
      <c r="S33" s="10">
        <v>0</v>
      </c>
      <c r="T33" s="8">
        <f>'oct 18'!T33+'nov 18'!S33</f>
        <v>0</v>
      </c>
      <c r="U33" s="8">
        <f>'oct 18'!U33+'nov 18'!Q33-'nov 18'!S33</f>
        <v>0</v>
      </c>
      <c r="V33" s="8">
        <f t="shared" si="0"/>
        <v>4065.68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55.1</v>
      </c>
      <c r="E34" s="8">
        <f>'oct 18'!E34+'nov 18'!D34</f>
        <v>228.92</v>
      </c>
      <c r="F34" s="8">
        <v>0</v>
      </c>
      <c r="G34" s="8">
        <f>'oct 18'!G34+'nov 18'!F34</f>
        <v>0</v>
      </c>
      <c r="H34" s="8">
        <f>'oct 18'!H34+'nov 18'!D34-'nov 18'!F34</f>
        <v>5205.4999999999982</v>
      </c>
      <c r="I34" s="8">
        <v>2</v>
      </c>
      <c r="J34" s="8">
        <v>0</v>
      </c>
      <c r="K34" s="8">
        <f>'oct 18'!K34+'nov 18'!J34</f>
        <v>0</v>
      </c>
      <c r="L34" s="8">
        <v>0</v>
      </c>
      <c r="M34" s="8">
        <f>'oct 18'!M34+'nov 18'!L34</f>
        <v>0</v>
      </c>
      <c r="N34" s="8">
        <f>'oct 18'!N34+'nov 18'!J34-'nov 18'!L34</f>
        <v>4</v>
      </c>
      <c r="O34" s="9">
        <f>D34+J34</f>
        <v>55.1</v>
      </c>
      <c r="P34" s="10">
        <v>0</v>
      </c>
      <c r="Q34" s="10">
        <v>0</v>
      </c>
      <c r="R34" s="8">
        <f>'oct 18'!R34+'nov 18'!Q34</f>
        <v>0</v>
      </c>
      <c r="S34" s="10">
        <v>0</v>
      </c>
      <c r="T34" s="8">
        <f>'oct 18'!T34+'nov 18'!S34</f>
        <v>0</v>
      </c>
      <c r="U34" s="8">
        <f>'oct 18'!U34+'nov 18'!Q34-'nov 18'!S34</f>
        <v>0.03</v>
      </c>
      <c r="V34" s="8">
        <f t="shared" si="0"/>
        <v>5209.5299999999979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5.6</v>
      </c>
      <c r="E35" s="8">
        <f>'oct 18'!E35+'nov 18'!D35</f>
        <v>72.199999999999989</v>
      </c>
      <c r="F35" s="8">
        <v>0</v>
      </c>
      <c r="G35" s="8">
        <f>'oct 18'!G35+'nov 18'!F35</f>
        <v>0</v>
      </c>
      <c r="H35" s="8">
        <f>'oct 18'!H35+'nov 18'!D35-'nov 18'!F35</f>
        <v>2582.7199999999998</v>
      </c>
      <c r="I35" s="8">
        <v>7.3</v>
      </c>
      <c r="J35" s="8">
        <v>0</v>
      </c>
      <c r="K35" s="8">
        <f>'oct 18'!K35+'nov 18'!J35</f>
        <v>0</v>
      </c>
      <c r="L35" s="8">
        <v>0</v>
      </c>
      <c r="M35" s="8">
        <f>'oct 18'!M35+'nov 18'!L35</f>
        <v>0</v>
      </c>
      <c r="N35" s="8">
        <f>'oct 18'!N35+'nov 18'!J35-'nov 18'!L35</f>
        <v>155.65000000000003</v>
      </c>
      <c r="O35" s="9">
        <f>D35+J35</f>
        <v>5.6</v>
      </c>
      <c r="P35" s="10">
        <v>0</v>
      </c>
      <c r="Q35" s="10">
        <v>0</v>
      </c>
      <c r="R35" s="8">
        <f>'oct 18'!R35+'nov 18'!Q35</f>
        <v>0</v>
      </c>
      <c r="S35" s="10">
        <v>0</v>
      </c>
      <c r="T35" s="8">
        <f>'oct 18'!T35+'nov 18'!S35</f>
        <v>0</v>
      </c>
      <c r="U35" s="8">
        <f>'oct 18'!U35+'nov 18'!Q35-'nov 18'!S35</f>
        <v>2.2000000000000002</v>
      </c>
      <c r="V35" s="8">
        <f t="shared" si="0"/>
        <v>2740.5699999999997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3.27</v>
      </c>
      <c r="E36" s="8">
        <f>'oct 18'!E36+'nov 18'!D36</f>
        <v>118.15</v>
      </c>
      <c r="F36" s="8">
        <v>0</v>
      </c>
      <c r="G36" s="8">
        <f>'oct 18'!G36+'nov 18'!F36</f>
        <v>0</v>
      </c>
      <c r="H36" s="8">
        <f>'oct 18'!H36+'nov 18'!D36-'nov 18'!F36</f>
        <v>4289.3100000000004</v>
      </c>
      <c r="I36" s="8">
        <v>3.46</v>
      </c>
      <c r="J36" s="8">
        <v>0</v>
      </c>
      <c r="K36" s="8">
        <f>'oct 18'!K36+'nov 18'!J36</f>
        <v>0</v>
      </c>
      <c r="L36" s="8">
        <v>0</v>
      </c>
      <c r="M36" s="8">
        <f>'oct 18'!M36+'nov 18'!L36</f>
        <v>0</v>
      </c>
      <c r="N36" s="8">
        <f>'oct 18'!N36+'nov 18'!J36-'nov 18'!L36</f>
        <v>6.92</v>
      </c>
      <c r="O36" s="9">
        <f>D36+J36</f>
        <v>3.27</v>
      </c>
      <c r="P36" s="10">
        <v>0</v>
      </c>
      <c r="Q36" s="10">
        <v>0</v>
      </c>
      <c r="R36" s="8">
        <f>'oct 18'!R36+'nov 18'!Q36</f>
        <v>0</v>
      </c>
      <c r="S36" s="10">
        <v>0</v>
      </c>
      <c r="T36" s="8">
        <f>'oct 18'!T36+'nov 18'!S36</f>
        <v>0</v>
      </c>
      <c r="U36" s="8">
        <f>'oct 18'!U36+'nov 18'!Q36-'nov 18'!S36</f>
        <v>1.04</v>
      </c>
      <c r="V36" s="8">
        <f t="shared" si="0"/>
        <v>4297.2700000000004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72.419999999999987</v>
      </c>
      <c r="E37" s="15">
        <f>'oct 18'!E37+'nov 18'!D37</f>
        <v>472.45000000000005</v>
      </c>
      <c r="F37" s="15">
        <f t="shared" ref="F37:S37" si="8">SUM(F33:F36)</f>
        <v>0</v>
      </c>
      <c r="G37" s="15">
        <f>'oct 18'!G37+'nov 18'!F37</f>
        <v>0</v>
      </c>
      <c r="H37" s="15">
        <f>'oct 18'!H37+'nov 18'!D37-'nov 18'!F37</f>
        <v>16127.89</v>
      </c>
      <c r="I37" s="15">
        <f t="shared" si="8"/>
        <v>16.559999999999999</v>
      </c>
      <c r="J37" s="15">
        <f t="shared" si="8"/>
        <v>0</v>
      </c>
      <c r="K37" s="15">
        <f>'oct 18'!K37+'nov 18'!J37</f>
        <v>0</v>
      </c>
      <c r="L37" s="15">
        <f t="shared" si="8"/>
        <v>0</v>
      </c>
      <c r="M37" s="15">
        <f>'oct 18'!M37+'nov 18'!L37</f>
        <v>0</v>
      </c>
      <c r="N37" s="15">
        <f>'oct 18'!N37+'nov 18'!J37-'nov 18'!L37</f>
        <v>174.17000000000002</v>
      </c>
      <c r="O37" s="15">
        <f t="shared" si="8"/>
        <v>72.419999999999987</v>
      </c>
      <c r="P37" s="15">
        <f t="shared" si="8"/>
        <v>0</v>
      </c>
      <c r="Q37" s="15">
        <f t="shared" si="8"/>
        <v>0</v>
      </c>
      <c r="R37" s="15">
        <f>'oct 18'!R37+'nov 18'!Q37</f>
        <v>0</v>
      </c>
      <c r="S37" s="15">
        <f t="shared" si="8"/>
        <v>0</v>
      </c>
      <c r="T37" s="15">
        <f>'oct 18'!T37+'nov 18'!S37</f>
        <v>0</v>
      </c>
      <c r="U37" s="15">
        <f>'oct 18'!U37+'nov 18'!Q37-'nov 18'!S37</f>
        <v>3.27</v>
      </c>
      <c r="V37" s="15">
        <f t="shared" si="0"/>
        <v>16305.33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155.501</v>
      </c>
      <c r="E38" s="15">
        <f>'oct 18'!E38+'nov 18'!D38</f>
        <v>1404.79</v>
      </c>
      <c r="F38" s="15">
        <f t="shared" ref="F38:S38" si="9">F37+F32+F27</f>
        <v>0</v>
      </c>
      <c r="G38" s="15">
        <f>'oct 18'!G38+'nov 18'!F38</f>
        <v>0</v>
      </c>
      <c r="H38" s="15">
        <f>'oct 18'!H38+'nov 18'!D38-'nov 18'!F38</f>
        <v>37343.453300000001</v>
      </c>
      <c r="I38" s="15">
        <f t="shared" si="9"/>
        <v>290.77</v>
      </c>
      <c r="J38" s="15">
        <f t="shared" si="9"/>
        <v>1.0900000000000001</v>
      </c>
      <c r="K38" s="15">
        <f>'oct 18'!K38+'nov 18'!J38</f>
        <v>20.38</v>
      </c>
      <c r="L38" s="15">
        <f t="shared" si="9"/>
        <v>0</v>
      </c>
      <c r="M38" s="15">
        <f>'oct 18'!M38+'nov 18'!L38</f>
        <v>0</v>
      </c>
      <c r="N38" s="15">
        <f>'oct 18'!N38+'nov 18'!J38-'nov 18'!L38</f>
        <v>978.42600000000004</v>
      </c>
      <c r="O38" s="15">
        <f t="shared" si="9"/>
        <v>108.34999999999998</v>
      </c>
      <c r="P38" s="15">
        <f t="shared" si="9"/>
        <v>0</v>
      </c>
      <c r="Q38" s="15">
        <f t="shared" si="9"/>
        <v>0</v>
      </c>
      <c r="R38" s="15">
        <f>'oct 18'!R38+'nov 18'!Q38</f>
        <v>47.660000000000004</v>
      </c>
      <c r="S38" s="15">
        <f t="shared" si="9"/>
        <v>0</v>
      </c>
      <c r="T38" s="15">
        <f>'oct 18'!T38+'nov 18'!S38</f>
        <v>0</v>
      </c>
      <c r="U38" s="15">
        <f>'oct 18'!U38+'nov 18'!Q38-'nov 18'!S38</f>
        <v>152.5</v>
      </c>
      <c r="V38" s="15">
        <f t="shared" si="0"/>
        <v>38474.379300000001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72.102999999999994</v>
      </c>
      <c r="E39" s="8">
        <f>'oct 18'!E39+'nov 18'!D39</f>
        <v>752.81500000000005</v>
      </c>
      <c r="F39" s="8">
        <v>0</v>
      </c>
      <c r="G39" s="8">
        <f>'oct 18'!G39+'nov 18'!F39</f>
        <v>0</v>
      </c>
      <c r="H39" s="8">
        <f>'oct 18'!H39+'nov 18'!D39-'nov 18'!F39</f>
        <v>9736.9509999999991</v>
      </c>
      <c r="I39" s="8">
        <v>0</v>
      </c>
      <c r="J39" s="8">
        <v>0</v>
      </c>
      <c r="K39" s="8">
        <f>'oct 18'!K39+'nov 18'!J39</f>
        <v>0</v>
      </c>
      <c r="L39" s="8">
        <v>0</v>
      </c>
      <c r="M39" s="8">
        <f>'oct 18'!M39+'nov 18'!L39</f>
        <v>0</v>
      </c>
      <c r="N39" s="8">
        <f>'oct 18'!N39+'nov 18'!J39-'nov 18'!L39</f>
        <v>0</v>
      </c>
      <c r="O39" s="9">
        <f>D39+J39</f>
        <v>72.102999999999994</v>
      </c>
      <c r="P39" s="10">
        <v>0</v>
      </c>
      <c r="Q39" s="8">
        <v>0</v>
      </c>
      <c r="R39" s="8">
        <f>'oct 18'!R39+'nov 18'!Q39</f>
        <v>0</v>
      </c>
      <c r="S39" s="10">
        <v>0</v>
      </c>
      <c r="T39" s="8">
        <f>'oct 18'!T39+'nov 18'!S39</f>
        <v>0</v>
      </c>
      <c r="U39" s="8">
        <f>'oct 18'!U39+'nov 18'!Q39-'nov 18'!S39</f>
        <v>0</v>
      </c>
      <c r="V39" s="8">
        <f t="shared" si="0"/>
        <v>9736.9509999999991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28.05</v>
      </c>
      <c r="E40" s="8">
        <f>'oct 18'!E40+'nov 18'!D40</f>
        <v>238.17</v>
      </c>
      <c r="F40" s="8">
        <v>0</v>
      </c>
      <c r="G40" s="8">
        <f>'oct 18'!G40+'nov 18'!F40</f>
        <v>0</v>
      </c>
      <c r="H40" s="8">
        <f>'oct 18'!H40+'nov 18'!D40-'nov 18'!F40</f>
        <v>6706.5539999999955</v>
      </c>
      <c r="I40" s="8">
        <v>0</v>
      </c>
      <c r="J40" s="8">
        <v>0</v>
      </c>
      <c r="K40" s="8">
        <f>'oct 18'!K40+'nov 18'!J40</f>
        <v>0</v>
      </c>
      <c r="L40" s="8">
        <v>0</v>
      </c>
      <c r="M40" s="8">
        <f>'oct 18'!M40+'nov 18'!L40</f>
        <v>0</v>
      </c>
      <c r="N40" s="8">
        <f>'oct 18'!N40+'nov 18'!J40-'nov 18'!L40</f>
        <v>0</v>
      </c>
      <c r="O40" s="9">
        <f>D40+J40</f>
        <v>28.05</v>
      </c>
      <c r="P40" s="10">
        <v>0</v>
      </c>
      <c r="Q40" s="8">
        <v>0</v>
      </c>
      <c r="R40" s="8">
        <f>'oct 18'!R40+'nov 18'!Q40</f>
        <v>0</v>
      </c>
      <c r="S40" s="10">
        <v>0</v>
      </c>
      <c r="T40" s="8">
        <f>'oct 18'!T40+'nov 18'!S40</f>
        <v>0</v>
      </c>
      <c r="U40" s="8">
        <f>'oct 18'!U40+'nov 18'!Q40-'nov 18'!S40</f>
        <v>0</v>
      </c>
      <c r="V40" s="8">
        <f t="shared" si="0"/>
        <v>6706.5539999999955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135.65</v>
      </c>
      <c r="E41" s="8">
        <f>'oct 18'!E41+'nov 18'!D41</f>
        <v>718.16</v>
      </c>
      <c r="F41" s="8">
        <v>0</v>
      </c>
      <c r="G41" s="8">
        <f>'oct 18'!G41+'nov 18'!F41</f>
        <v>0</v>
      </c>
      <c r="H41" s="8">
        <f>'oct 18'!H41+'nov 18'!D41-'nov 18'!F41</f>
        <v>12143.786999999997</v>
      </c>
      <c r="I41" s="8">
        <v>0</v>
      </c>
      <c r="J41" s="8">
        <v>0</v>
      </c>
      <c r="K41" s="8">
        <f>'oct 18'!K41+'nov 18'!J41</f>
        <v>0</v>
      </c>
      <c r="L41" s="8">
        <v>0</v>
      </c>
      <c r="M41" s="8">
        <f>'oct 18'!M41+'nov 18'!L41</f>
        <v>0</v>
      </c>
      <c r="N41" s="8">
        <f>'oct 18'!N41+'nov 18'!J41-'nov 18'!L41</f>
        <v>0</v>
      </c>
      <c r="O41" s="9">
        <f>D41+J41</f>
        <v>135.65</v>
      </c>
      <c r="P41" s="10">
        <v>0</v>
      </c>
      <c r="Q41" s="8">
        <v>0</v>
      </c>
      <c r="R41" s="8">
        <f>'oct 18'!R41+'nov 18'!Q41</f>
        <v>0</v>
      </c>
      <c r="S41" s="10">
        <v>0</v>
      </c>
      <c r="T41" s="8">
        <f>'oct 18'!T41+'nov 18'!S41</f>
        <v>0</v>
      </c>
      <c r="U41" s="8">
        <f>'oct 18'!U41+'nov 18'!Q41-'nov 18'!S41</f>
        <v>0</v>
      </c>
      <c r="V41" s="8">
        <f t="shared" si="0"/>
        <v>12143.786999999997</v>
      </c>
    </row>
    <row r="42" spans="1:23" s="11" customFormat="1" ht="19.5" customHeight="1" x14ac:dyDescent="0.3">
      <c r="A42" s="5">
        <v>27</v>
      </c>
      <c r="B42" s="6" t="s">
        <v>64</v>
      </c>
      <c r="C42" s="7"/>
      <c r="D42" s="8">
        <v>16.29</v>
      </c>
      <c r="E42" s="8">
        <f>'oct 18'!E42+'nov 18'!D42</f>
        <v>150.94</v>
      </c>
      <c r="F42" s="8">
        <v>0</v>
      </c>
      <c r="G42" s="8">
        <f>'oct 18'!G42+'nov 18'!F42</f>
        <v>0</v>
      </c>
      <c r="H42" s="8">
        <f>'oct 18'!H42+'nov 18'!D42-'nov 18'!F42</f>
        <v>150.94</v>
      </c>
      <c r="I42" s="8"/>
      <c r="J42" s="8">
        <v>0</v>
      </c>
      <c r="K42" s="8">
        <f>'oct 18'!K42+'nov 18'!J42</f>
        <v>0</v>
      </c>
      <c r="L42" s="8">
        <v>0</v>
      </c>
      <c r="M42" s="8">
        <f>'oct 18'!M42+'nov 18'!L42</f>
        <v>0</v>
      </c>
      <c r="N42" s="8">
        <f>'oct 18'!N42+'nov 18'!J42-'nov 18'!L42</f>
        <v>0</v>
      </c>
      <c r="O42" s="9"/>
      <c r="P42" s="10"/>
      <c r="Q42" s="8">
        <v>0</v>
      </c>
      <c r="R42" s="8">
        <f>'oct 18'!R42+'nov 18'!Q42</f>
        <v>0</v>
      </c>
      <c r="S42" s="10">
        <v>0</v>
      </c>
      <c r="T42" s="8">
        <f>'oct 18'!T42+'nov 18'!S42</f>
        <v>0</v>
      </c>
      <c r="U42" s="8">
        <f>'oct 18'!U42+'nov 18'!Q42-'nov 18'!S42</f>
        <v>0</v>
      </c>
      <c r="V42" s="8">
        <f t="shared" si="0"/>
        <v>150.94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252.09299999999999</v>
      </c>
      <c r="E43" s="15">
        <f>'oct 18'!E43+'nov 18'!D43</f>
        <v>1860.0850000000003</v>
      </c>
      <c r="F43" s="15">
        <f t="shared" ref="F43:S43" si="10">SUM(F39:F42)</f>
        <v>0</v>
      </c>
      <c r="G43" s="15">
        <f>'oct 18'!G43+'nov 18'!F43</f>
        <v>0</v>
      </c>
      <c r="H43" s="15">
        <f>'oct 18'!H43+'nov 18'!D43-'nov 18'!F43</f>
        <v>28738.231999999989</v>
      </c>
      <c r="I43" s="15">
        <f t="shared" si="10"/>
        <v>0</v>
      </c>
      <c r="J43" s="15">
        <f t="shared" si="10"/>
        <v>0</v>
      </c>
      <c r="K43" s="15">
        <f>'oct 18'!K43+'nov 18'!J43</f>
        <v>0</v>
      </c>
      <c r="L43" s="15">
        <f t="shared" si="10"/>
        <v>0</v>
      </c>
      <c r="M43" s="15">
        <f>'oct 18'!M43+'nov 18'!L43</f>
        <v>0</v>
      </c>
      <c r="N43" s="15">
        <f>'oct 18'!N43+'nov 18'!J43-'nov 18'!L43</f>
        <v>0</v>
      </c>
      <c r="O43" s="15">
        <f t="shared" si="10"/>
        <v>235.803</v>
      </c>
      <c r="P43" s="15">
        <f t="shared" si="10"/>
        <v>0</v>
      </c>
      <c r="Q43" s="15">
        <f t="shared" si="10"/>
        <v>0</v>
      </c>
      <c r="R43" s="15">
        <f>'oct 18'!R43+'nov 18'!Q43</f>
        <v>0</v>
      </c>
      <c r="S43" s="15">
        <f t="shared" si="10"/>
        <v>0</v>
      </c>
      <c r="T43" s="15">
        <f>'oct 18'!T43+'nov 18'!S43</f>
        <v>0</v>
      </c>
      <c r="U43" s="15">
        <f>'oct 18'!U43+'nov 18'!Q43-'nov 18'!S43</f>
        <v>0</v>
      </c>
      <c r="V43" s="15">
        <f t="shared" si="0"/>
        <v>28738.231999999989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67.62</v>
      </c>
      <c r="E44" s="8">
        <f>'oct 18'!E44+'nov 18'!D44</f>
        <v>367.79</v>
      </c>
      <c r="F44" s="8">
        <v>0</v>
      </c>
      <c r="G44" s="8">
        <f>'oct 18'!G44+'nov 18'!F44</f>
        <v>0</v>
      </c>
      <c r="H44" s="8">
        <f>'oct 18'!H44+'nov 18'!D44-'nov 18'!F44</f>
        <v>7274.9600000000019</v>
      </c>
      <c r="I44" s="8">
        <v>0.68</v>
      </c>
      <c r="J44" s="8">
        <v>0</v>
      </c>
      <c r="K44" s="8">
        <f>'oct 18'!K44+'nov 18'!J44</f>
        <v>0</v>
      </c>
      <c r="L44" s="8">
        <v>0</v>
      </c>
      <c r="M44" s="8">
        <f>'oct 18'!M44+'nov 18'!L44</f>
        <v>0</v>
      </c>
      <c r="N44" s="8">
        <f>'oct 18'!N44+'nov 18'!J44-'nov 18'!L44</f>
        <v>0.70000000000000007</v>
      </c>
      <c r="O44" s="9">
        <f>D44+J44</f>
        <v>67.62</v>
      </c>
      <c r="P44" s="10">
        <v>14.43</v>
      </c>
      <c r="Q44" s="10">
        <v>0</v>
      </c>
      <c r="R44" s="8">
        <f>'oct 18'!R44+'nov 18'!Q44</f>
        <v>0</v>
      </c>
      <c r="S44" s="10">
        <v>0</v>
      </c>
      <c r="T44" s="8">
        <f>'oct 18'!T44+'nov 18'!S44</f>
        <v>0</v>
      </c>
      <c r="U44" s="8">
        <f>'oct 18'!U44+'nov 18'!Q44-'nov 18'!S44</f>
        <v>14.43</v>
      </c>
      <c r="V44" s="8">
        <f t="shared" si="0"/>
        <v>7290.090000000002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25.4</v>
      </c>
      <c r="E45" s="8">
        <f>'oct 18'!E45+'nov 18'!D45</f>
        <v>204.03</v>
      </c>
      <c r="F45" s="8">
        <v>0</v>
      </c>
      <c r="G45" s="8">
        <f>'oct 18'!G45+'nov 18'!F45</f>
        <v>0</v>
      </c>
      <c r="H45" s="8">
        <f>'oct 18'!H45+'nov 18'!D45-'nov 18'!F45</f>
        <v>6486.7500000000009</v>
      </c>
      <c r="I45" s="8">
        <v>0.96</v>
      </c>
      <c r="J45" s="8">
        <v>0</v>
      </c>
      <c r="K45" s="8">
        <f>'oct 18'!K45+'nov 18'!J45</f>
        <v>0</v>
      </c>
      <c r="L45" s="8">
        <v>0</v>
      </c>
      <c r="M45" s="8">
        <f>'oct 18'!M45+'nov 18'!L45</f>
        <v>0</v>
      </c>
      <c r="N45" s="8">
        <f>'oct 18'!N45+'nov 18'!J45-'nov 18'!L45</f>
        <v>0.96</v>
      </c>
      <c r="O45" s="9">
        <f>D45+J45</f>
        <v>25.4</v>
      </c>
      <c r="P45" s="10">
        <v>0</v>
      </c>
      <c r="Q45" s="10">
        <v>0</v>
      </c>
      <c r="R45" s="8">
        <f>'oct 18'!R45+'nov 18'!Q45</f>
        <v>0</v>
      </c>
      <c r="S45" s="10">
        <v>0</v>
      </c>
      <c r="T45" s="8">
        <f>'oct 18'!T45+'nov 18'!S45</f>
        <v>0</v>
      </c>
      <c r="U45" s="8">
        <f>'oct 18'!U45+'nov 18'!Q45-'nov 18'!S45</f>
        <v>0</v>
      </c>
      <c r="V45" s="8">
        <f t="shared" si="0"/>
        <v>6487.7100000000009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11.41</v>
      </c>
      <c r="E46" s="8">
        <f>'oct 18'!E46+'nov 18'!D46</f>
        <v>155.26</v>
      </c>
      <c r="F46" s="8">
        <v>0</v>
      </c>
      <c r="G46" s="8">
        <f>'oct 18'!G46+'nov 18'!F46</f>
        <v>0</v>
      </c>
      <c r="H46" s="8">
        <f>'oct 18'!H46+'nov 18'!D46-'nov 18'!F46</f>
        <v>7344.62</v>
      </c>
      <c r="I46" s="8">
        <v>6.89</v>
      </c>
      <c r="J46" s="8">
        <v>0</v>
      </c>
      <c r="K46" s="8">
        <f>'oct 18'!K46+'nov 18'!J46</f>
        <v>0</v>
      </c>
      <c r="L46" s="8">
        <v>0</v>
      </c>
      <c r="M46" s="8">
        <f>'oct 18'!M46+'nov 18'!L46</f>
        <v>0</v>
      </c>
      <c r="N46" s="8">
        <f>'oct 18'!N46+'nov 18'!J46-'nov 18'!L46</f>
        <v>6.89</v>
      </c>
      <c r="O46" s="9">
        <f>D46+J46</f>
        <v>11.41</v>
      </c>
      <c r="P46" s="10">
        <v>0.03</v>
      </c>
      <c r="Q46" s="10">
        <v>0</v>
      </c>
      <c r="R46" s="8">
        <f>'oct 18'!R46+'nov 18'!Q46</f>
        <v>0</v>
      </c>
      <c r="S46" s="10">
        <v>0</v>
      </c>
      <c r="T46" s="8">
        <f>'oct 18'!T46+'nov 18'!S46</f>
        <v>0</v>
      </c>
      <c r="U46" s="8">
        <f>'oct 18'!U46+'nov 18'!Q46-'nov 18'!S46</f>
        <v>0.03</v>
      </c>
      <c r="V46" s="8">
        <f t="shared" si="0"/>
        <v>7351.54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3.8</v>
      </c>
      <c r="E47" s="8">
        <f>'oct 18'!E47+'nov 18'!D47</f>
        <v>210.86</v>
      </c>
      <c r="F47" s="8">
        <v>0</v>
      </c>
      <c r="G47" s="8">
        <f>'oct 18'!G47+'nov 18'!F47</f>
        <v>0</v>
      </c>
      <c r="H47" s="8">
        <f>'oct 18'!H47+'nov 18'!D47-'nov 18'!F47</f>
        <v>5998.13</v>
      </c>
      <c r="I47" s="8">
        <v>0.505</v>
      </c>
      <c r="J47" s="8">
        <v>0</v>
      </c>
      <c r="K47" s="8">
        <f>'oct 18'!K47+'nov 18'!J47</f>
        <v>0</v>
      </c>
      <c r="L47" s="8">
        <v>0</v>
      </c>
      <c r="M47" s="8">
        <f>'oct 18'!M47+'nov 18'!L47</f>
        <v>0</v>
      </c>
      <c r="N47" s="8">
        <f>'oct 18'!N47+'nov 18'!J47-'nov 18'!L47</f>
        <v>0.505</v>
      </c>
      <c r="O47" s="9">
        <f>D47+J47</f>
        <v>3.8</v>
      </c>
      <c r="P47" s="10">
        <v>14.43</v>
      </c>
      <c r="Q47" s="10">
        <v>0</v>
      </c>
      <c r="R47" s="8">
        <f>'oct 18'!R47+'nov 18'!Q47</f>
        <v>0</v>
      </c>
      <c r="S47" s="10">
        <v>0</v>
      </c>
      <c r="T47" s="8">
        <f>'oct 18'!T47+'nov 18'!S47</f>
        <v>0</v>
      </c>
      <c r="U47" s="8">
        <f>'oct 18'!U47+'nov 18'!Q47-'nov 18'!S47</f>
        <v>0</v>
      </c>
      <c r="V47" s="8">
        <f t="shared" si="0"/>
        <v>5998.6350000000002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108.23</v>
      </c>
      <c r="E48" s="15">
        <f>'oct 18'!E48+'nov 18'!D48</f>
        <v>937.94</v>
      </c>
      <c r="F48" s="15">
        <f t="shared" ref="F48:S48" si="11">SUM(F44:F47)</f>
        <v>0</v>
      </c>
      <c r="G48" s="15">
        <f>'oct 18'!G48+'nov 18'!F48</f>
        <v>0</v>
      </c>
      <c r="H48" s="15">
        <f>'oct 18'!H48+'nov 18'!D48-'nov 18'!F48</f>
        <v>27104.460000000006</v>
      </c>
      <c r="I48" s="15">
        <f t="shared" si="11"/>
        <v>9.0350000000000001</v>
      </c>
      <c r="J48" s="15">
        <f t="shared" si="11"/>
        <v>0</v>
      </c>
      <c r="K48" s="15">
        <f>'oct 18'!K48+'nov 18'!J48</f>
        <v>0</v>
      </c>
      <c r="L48" s="15">
        <f t="shared" si="11"/>
        <v>0</v>
      </c>
      <c r="M48" s="15">
        <f>'oct 18'!M48+'nov 18'!L48</f>
        <v>0</v>
      </c>
      <c r="N48" s="15">
        <f>'oct 18'!N48+'nov 18'!J48-'nov 18'!L48</f>
        <v>9.0550000000000015</v>
      </c>
      <c r="O48" s="15">
        <f t="shared" si="11"/>
        <v>108.23</v>
      </c>
      <c r="P48" s="15">
        <f t="shared" si="11"/>
        <v>28.89</v>
      </c>
      <c r="Q48" s="15">
        <f t="shared" si="11"/>
        <v>0</v>
      </c>
      <c r="R48" s="15">
        <f>'oct 18'!R48+'nov 18'!Q48</f>
        <v>0</v>
      </c>
      <c r="S48" s="15">
        <f t="shared" si="11"/>
        <v>0</v>
      </c>
      <c r="T48" s="15">
        <f>'oct 18'!T48+'nov 18'!S48</f>
        <v>0</v>
      </c>
      <c r="U48" s="15">
        <f>'oct 18'!U48+'nov 18'!Q48-'nov 18'!S48</f>
        <v>14.459999999999999</v>
      </c>
      <c r="V48" s="15">
        <f t="shared" si="0"/>
        <v>27127.975000000006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360.32299999999998</v>
      </c>
      <c r="E49" s="15">
        <f>'oct 18'!E49+'nov 18'!D49</f>
        <v>2798.0250000000001</v>
      </c>
      <c r="F49" s="15">
        <f t="shared" ref="F49:S49" si="12">F43+F48</f>
        <v>0</v>
      </c>
      <c r="G49" s="15">
        <f>'oct 18'!G49+'nov 18'!F49</f>
        <v>0</v>
      </c>
      <c r="H49" s="15">
        <f>'oct 18'!H49+'nov 18'!D49-'nov 18'!F49</f>
        <v>55842.691999999995</v>
      </c>
      <c r="I49" s="15">
        <f t="shared" si="12"/>
        <v>9.0350000000000001</v>
      </c>
      <c r="J49" s="15">
        <f t="shared" si="12"/>
        <v>0</v>
      </c>
      <c r="K49" s="15">
        <f>'oct 18'!K49+'nov 18'!J49</f>
        <v>0</v>
      </c>
      <c r="L49" s="15">
        <f t="shared" si="12"/>
        <v>0</v>
      </c>
      <c r="M49" s="15">
        <f>'oct 18'!M49+'nov 18'!L49</f>
        <v>0</v>
      </c>
      <c r="N49" s="15">
        <f>'oct 18'!N49+'nov 18'!J49-'nov 18'!L49</f>
        <v>9.0550000000000015</v>
      </c>
      <c r="O49" s="15">
        <f t="shared" si="12"/>
        <v>344.03300000000002</v>
      </c>
      <c r="P49" s="15">
        <f t="shared" si="12"/>
        <v>28.89</v>
      </c>
      <c r="Q49" s="15">
        <f t="shared" si="12"/>
        <v>0</v>
      </c>
      <c r="R49" s="15">
        <f>'oct 18'!R49+'nov 18'!Q49</f>
        <v>0</v>
      </c>
      <c r="S49" s="15">
        <f t="shared" si="12"/>
        <v>0</v>
      </c>
      <c r="T49" s="15">
        <f>'oct 18'!T49+'nov 18'!S49</f>
        <v>0</v>
      </c>
      <c r="U49" s="15">
        <f>'oct 18'!U49+'nov 18'!Q49-'nov 18'!S49</f>
        <v>14.459999999999999</v>
      </c>
      <c r="V49" s="15">
        <f t="shared" si="0"/>
        <v>55866.206999999995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517.024</v>
      </c>
      <c r="E50" s="15">
        <f>'oct 18'!E50+'nov 18'!D50</f>
        <v>4226.098</v>
      </c>
      <c r="F50" s="15">
        <f t="shared" ref="F50:S50" si="13">F49+F38+F24</f>
        <v>0</v>
      </c>
      <c r="G50" s="15">
        <f>'oct 18'!G50+'nov 18'!F50</f>
        <v>0</v>
      </c>
      <c r="H50" s="15">
        <f>'oct 18'!H50+'nov 18'!D50-'nov 18'!F50</f>
        <v>99018.576300000001</v>
      </c>
      <c r="I50" s="15">
        <f t="shared" si="13"/>
        <v>3747.752</v>
      </c>
      <c r="J50" s="15">
        <f t="shared" si="13"/>
        <v>13.94</v>
      </c>
      <c r="K50" s="15">
        <f>'oct 18'!K50+'nov 18'!J50</f>
        <v>157.84</v>
      </c>
      <c r="L50" s="15">
        <f t="shared" si="13"/>
        <v>0</v>
      </c>
      <c r="M50" s="15">
        <f>'oct 18'!M50+'nov 18'!L50</f>
        <v>0</v>
      </c>
      <c r="N50" s="15">
        <f>'oct 18'!N50+'nov 18'!J50-'nov 18'!L50</f>
        <v>5486.1039999999985</v>
      </c>
      <c r="O50" s="15">
        <f t="shared" si="13"/>
        <v>466.41300000000001</v>
      </c>
      <c r="P50" s="15">
        <f t="shared" si="13"/>
        <v>170.09799999999996</v>
      </c>
      <c r="Q50" s="15">
        <f t="shared" si="13"/>
        <v>0.23500000000000001</v>
      </c>
      <c r="R50" s="15">
        <f>'oct 18'!R50+'nov 18'!Q50</f>
        <v>55.887000000000008</v>
      </c>
      <c r="S50" s="15">
        <f t="shared" si="13"/>
        <v>0</v>
      </c>
      <c r="T50" s="15">
        <f>'oct 18'!T50+'nov 18'!S50</f>
        <v>0</v>
      </c>
      <c r="U50" s="15">
        <f>'oct 18'!U50+'nov 18'!Q50-'nov 18'!S50</f>
        <v>792.17699999999991</v>
      </c>
      <c r="V50" s="15">
        <f t="shared" si="0"/>
        <v>105296.85729999999</v>
      </c>
      <c r="W50" s="17"/>
    </row>
    <row r="51" spans="1:23" s="27" customFormat="1" ht="24" hidden="1" customHeight="1" x14ac:dyDescent="0.25">
      <c r="C51" s="28"/>
      <c r="D51" s="138"/>
      <c r="E51" s="8" t="e">
        <f>'oct 18'!E51+'nov 18'!D51</f>
        <v>#REF!</v>
      </c>
      <c r="F51" s="138"/>
      <c r="G51" s="8">
        <f>'july 18'!G51+'aug 18'!F51</f>
        <v>0</v>
      </c>
      <c r="H51" s="8" t="e">
        <f>'sep 18'!H51+'oct 18'!D51-'oct 18'!F51</f>
        <v>#REF!</v>
      </c>
      <c r="I51" s="138"/>
      <c r="J51" s="138"/>
      <c r="K51" s="8" t="e">
        <f>'oct 18'!K51+'nov 18'!J51</f>
        <v>#REF!</v>
      </c>
      <c r="L51" s="138"/>
      <c r="M51" s="8">
        <f>'june 18'!M50+'july 18'!L51</f>
        <v>0</v>
      </c>
      <c r="N51" s="8">
        <f>'july 18'!N51+'aug 18'!J51-'aug 18'!L51</f>
        <v>4962.2130000000006</v>
      </c>
      <c r="O51" s="138"/>
      <c r="P51" s="138"/>
      <c r="Q51" s="138"/>
      <c r="R51" s="8">
        <f>'oct 18'!R51+'nov 18'!Q51</f>
        <v>0</v>
      </c>
      <c r="S51" s="138"/>
      <c r="T51" s="8">
        <f>'oct 18'!T51+'nov 18'!S51</f>
        <v>0</v>
      </c>
      <c r="U51" s="8" t="e">
        <f>'aug 18'!U51+'sep 18'!Q51-'sep 18'!S51</f>
        <v>#REF!</v>
      </c>
      <c r="V51" s="8" t="e">
        <f t="shared" ref="V51:V52" si="14">H51+N51+U51</f>
        <v>#REF!</v>
      </c>
    </row>
    <row r="52" spans="1:23" s="31" customFormat="1" ht="24" hidden="1" customHeight="1" x14ac:dyDescent="0.25">
      <c r="C52" s="32"/>
      <c r="D52" s="33"/>
      <c r="E52" s="8" t="e">
        <f>'oct 18'!E52+'nov 18'!D52</f>
        <v>#REF!</v>
      </c>
      <c r="F52" s="33"/>
      <c r="G52" s="8">
        <f>'july 18'!G52+'aug 18'!F52</f>
        <v>0</v>
      </c>
      <c r="H52" s="8" t="e">
        <f>'sep 18'!H52+'oct 18'!D52-'oct 18'!F52</f>
        <v>#REF!</v>
      </c>
      <c r="I52" s="33"/>
      <c r="J52" s="33"/>
      <c r="K52" s="8" t="e">
        <f>'oct 18'!K52+'nov 18'!J52</f>
        <v>#REF!</v>
      </c>
      <c r="L52" s="33"/>
      <c r="M52" s="8">
        <f>'june 18'!M51+'july 18'!L52</f>
        <v>0</v>
      </c>
      <c r="N52" s="8">
        <f>'july 18'!N52+'aug 18'!J52-'aug 18'!L52</f>
        <v>0</v>
      </c>
      <c r="O52" s="33"/>
      <c r="P52" s="33"/>
      <c r="Q52" s="33"/>
      <c r="R52" s="8">
        <f>'oct 18'!R52+'nov 18'!Q52</f>
        <v>0</v>
      </c>
      <c r="S52" s="33"/>
      <c r="T52" s="8">
        <f>'oct 18'!T52+'nov 18'!S52</f>
        <v>0.09</v>
      </c>
      <c r="U52" s="8" t="e">
        <f>'aug 18'!U52+'sep 18'!Q52-'sep 18'!S52</f>
        <v>#REF!</v>
      </c>
      <c r="V52" s="8" t="e">
        <f t="shared" si="14"/>
        <v>#REF!</v>
      </c>
    </row>
    <row r="53" spans="1:23" s="31" customFormat="1" ht="24" customHeight="1" x14ac:dyDescent="0.25">
      <c r="C53" s="32"/>
      <c r="D53" s="33"/>
      <c r="E53" s="63">
        <f>'APRIL 18'!E48+'may 18'!D49</f>
        <v>1157.347</v>
      </c>
      <c r="F53" s="33"/>
      <c r="G53" s="63"/>
      <c r="H53" s="63">
        <f>'Mar 18'!H47+'APRIL 18'!E48</f>
        <v>95318.428299999985</v>
      </c>
      <c r="I53" s="33"/>
      <c r="J53" s="33"/>
      <c r="K53" s="63">
        <f>'APRIL 18'!K48+'may 18'!J49</f>
        <v>30.321999999999999</v>
      </c>
      <c r="L53" s="33"/>
      <c r="M53" s="63"/>
      <c r="N53" s="63"/>
      <c r="O53" s="33"/>
      <c r="P53" s="33"/>
      <c r="Q53" s="33"/>
      <c r="R53" s="63">
        <f>'APRIL 18'!R48+'may 18'!Q49</f>
        <v>7.02</v>
      </c>
      <c r="S53" s="33"/>
      <c r="T53" s="63"/>
      <c r="U53" s="63"/>
      <c r="V53" s="63"/>
    </row>
    <row r="54" spans="1:23" s="27" customFormat="1" ht="15.75" customHeight="1" x14ac:dyDescent="0.25">
      <c r="B54" s="28"/>
      <c r="C54" s="196" t="s">
        <v>54</v>
      </c>
      <c r="D54" s="196"/>
      <c r="E54" s="196"/>
      <c r="F54" s="196"/>
      <c r="G54" s="196"/>
      <c r="H54" s="36"/>
      <c r="I54" s="28"/>
      <c r="J54" s="138">
        <f>D50+J50+Q50-F50-L50-S50</f>
        <v>531.19900000000007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138"/>
      <c r="D55" s="196" t="s">
        <v>55</v>
      </c>
      <c r="E55" s="196"/>
      <c r="F55" s="196"/>
      <c r="G55" s="196"/>
      <c r="H55" s="37"/>
      <c r="I55" s="28"/>
      <c r="J55" s="138">
        <f>E50+K50+R50-G50-M50-T50</f>
        <v>4439.8249999999998</v>
      </c>
      <c r="K55" s="38"/>
      <c r="L55" s="28"/>
      <c r="M55" s="38"/>
      <c r="N55" s="28"/>
      <c r="S55" s="28"/>
      <c r="U55" s="28"/>
    </row>
    <row r="56" spans="1:23" ht="20.25" customHeight="1" x14ac:dyDescent="0.3">
      <c r="C56" s="39"/>
      <c r="D56" s="196" t="s">
        <v>56</v>
      </c>
      <c r="E56" s="196"/>
      <c r="F56" s="196"/>
      <c r="G56" s="196"/>
      <c r="H56" s="37"/>
      <c r="I56" s="40"/>
      <c r="J56" s="138">
        <f>H50+N50+U50</f>
        <v>105296.85729999999</v>
      </c>
      <c r="K56" s="41"/>
      <c r="L56" s="41"/>
      <c r="M56" s="41"/>
      <c r="N56" s="41"/>
      <c r="Q56" s="27"/>
      <c r="R56" s="42"/>
      <c r="V56" s="42"/>
    </row>
    <row r="57" spans="1:23" ht="18" customHeight="1" x14ac:dyDescent="0.3">
      <c r="D57" s="4"/>
      <c r="E57" s="4"/>
      <c r="F57" s="4"/>
      <c r="G57" s="4"/>
      <c r="I57" s="45"/>
      <c r="J57" s="39"/>
      <c r="K57" s="41"/>
      <c r="L57" s="41"/>
      <c r="M57" s="41"/>
      <c r="N57" s="41"/>
      <c r="R57" s="3"/>
      <c r="S57" s="3"/>
      <c r="T57" s="4"/>
      <c r="U57" s="3"/>
      <c r="V57" s="3"/>
    </row>
    <row r="58" spans="1:23" ht="27" customHeight="1" x14ac:dyDescent="0.3">
      <c r="B58" s="201" t="s">
        <v>57</v>
      </c>
      <c r="C58" s="201"/>
      <c r="D58" s="201"/>
      <c r="E58" s="201"/>
      <c r="F58" s="201"/>
      <c r="G58" s="47"/>
      <c r="H58" s="47"/>
      <c r="I58" s="48"/>
      <c r="J58" s="199">
        <f>'sep 18'!J56+'oct 18'!J54</f>
        <v>104765.6583</v>
      </c>
      <c r="K58" s="197"/>
      <c r="L58" s="197"/>
      <c r="M58" s="49"/>
      <c r="N58" s="134">
        <f>'oct 18'!J56+'nov 18'!J54</f>
        <v>105296.85729999999</v>
      </c>
      <c r="O58" s="47"/>
      <c r="P58" s="47"/>
      <c r="Q58" s="140"/>
      <c r="R58" s="201" t="s">
        <v>58</v>
      </c>
      <c r="S58" s="201"/>
      <c r="T58" s="201"/>
      <c r="U58" s="201"/>
      <c r="V58" s="201"/>
    </row>
    <row r="59" spans="1:23" ht="23.25" customHeight="1" x14ac:dyDescent="0.3">
      <c r="B59" s="201" t="s">
        <v>59</v>
      </c>
      <c r="C59" s="201"/>
      <c r="D59" s="201"/>
      <c r="E59" s="201"/>
      <c r="F59" s="201"/>
      <c r="G59" s="47"/>
      <c r="H59" s="49"/>
      <c r="I59" s="50"/>
      <c r="J59" s="51"/>
      <c r="K59" s="139"/>
      <c r="L59" s="51"/>
      <c r="M59" s="47"/>
      <c r="N59" s="47"/>
      <c r="O59" s="47"/>
      <c r="P59" s="47"/>
      <c r="Q59" s="140"/>
      <c r="R59" s="201" t="s">
        <v>59</v>
      </c>
      <c r="S59" s="201"/>
      <c r="T59" s="201"/>
      <c r="U59" s="201"/>
      <c r="V59" s="201"/>
    </row>
    <row r="60" spans="1:23" ht="19.5" x14ac:dyDescent="0.3">
      <c r="F60" s="4"/>
      <c r="G60" s="46">
        <f>'june 18'!J55+'july 18'!J54</f>
        <v>103081.01529999998</v>
      </c>
      <c r="J60" s="200"/>
      <c r="K60" s="200"/>
      <c r="L60" s="200"/>
      <c r="M60" s="46">
        <f>'may 18'!J55+'june 18'!J53</f>
        <v>102628.41329999999</v>
      </c>
    </row>
    <row r="61" spans="1:23" ht="25.5" customHeight="1" x14ac:dyDescent="0.3">
      <c r="F61" s="4"/>
      <c r="G61" s="46">
        <f>'[1]oct 2017'!J53+'[1]nov 17'!J51</f>
        <v>98581.184299999994</v>
      </c>
      <c r="J61" s="51"/>
      <c r="K61" s="139"/>
      <c r="L61" s="51"/>
      <c r="N61" s="53">
        <f>'[1]sep 17'!J53+'[1]oct 2017'!J51</f>
        <v>97903.751300000004</v>
      </c>
    </row>
    <row r="62" spans="1:23" ht="24" customHeight="1" x14ac:dyDescent="0.3">
      <c r="J62" s="200" t="s">
        <v>61</v>
      </c>
      <c r="K62" s="200"/>
      <c r="L62" s="200"/>
    </row>
    <row r="63" spans="1:23" ht="19.5" x14ac:dyDescent="0.3">
      <c r="G63" s="41"/>
      <c r="J63" s="200" t="s">
        <v>62</v>
      </c>
      <c r="K63" s="200"/>
      <c r="L63" s="200"/>
    </row>
    <row r="67" spans="8:22" x14ac:dyDescent="0.3">
      <c r="H67" s="54"/>
      <c r="I67" s="55"/>
      <c r="J67" s="54"/>
    </row>
    <row r="68" spans="8:22" x14ac:dyDescent="0.3">
      <c r="H68" s="54"/>
      <c r="I68" s="55"/>
      <c r="J68" s="54"/>
    </row>
    <row r="69" spans="8:22" x14ac:dyDescent="0.3">
      <c r="H69" s="46">
        <f>'[1]nov 17'!J53+'[1]dec 17'!J51</f>
        <v>98988.2883</v>
      </c>
      <c r="I69" s="55"/>
      <c r="J69" s="54"/>
    </row>
    <row r="70" spans="8:22" x14ac:dyDescent="0.3">
      <c r="H70" s="54"/>
      <c r="I70" s="55"/>
      <c r="J70" s="54"/>
    </row>
    <row r="71" spans="8:22" x14ac:dyDescent="0.3">
      <c r="H71" s="54"/>
      <c r="I71" s="55"/>
      <c r="J71" s="54"/>
    </row>
    <row r="72" spans="8:22" x14ac:dyDescent="0.3">
      <c r="I72" s="52">
        <f>261.37+72.57</f>
        <v>333.94</v>
      </c>
      <c r="Q72" s="3"/>
      <c r="R72" s="3"/>
      <c r="S72" s="3"/>
      <c r="T72" s="4"/>
      <c r="U72" s="3"/>
      <c r="V72" s="3"/>
    </row>
    <row r="73" spans="8:22" x14ac:dyDescent="0.3">
      <c r="I73" s="52">
        <f>78.17+53.54</f>
        <v>131.71</v>
      </c>
      <c r="Q73" s="3"/>
      <c r="R73" s="3"/>
      <c r="S73" s="3"/>
      <c r="T73" s="4"/>
      <c r="U73" s="3"/>
      <c r="V73" s="3"/>
    </row>
  </sheetData>
  <mergeCells count="30">
    <mergeCell ref="J62:L62"/>
    <mergeCell ref="J63:L63"/>
    <mergeCell ref="B58:F58"/>
    <mergeCell ref="J58:L58"/>
    <mergeCell ref="R58:V58"/>
    <mergeCell ref="B59:F59"/>
    <mergeCell ref="R59:V59"/>
    <mergeCell ref="J60:L60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Mar 18</vt:lpstr>
      <vt:lpstr>APRIL 18</vt:lpstr>
      <vt:lpstr>may 18</vt:lpstr>
      <vt:lpstr>june 18</vt:lpstr>
      <vt:lpstr>july 18</vt:lpstr>
      <vt:lpstr>aug 18</vt:lpstr>
      <vt:lpstr>sep 18</vt:lpstr>
      <vt:lpstr>oct 18</vt:lpstr>
      <vt:lpstr>nov 18</vt:lpstr>
      <vt:lpstr>bmaz</vt:lpstr>
      <vt:lpstr>dec 18</vt:lpstr>
      <vt:lpstr>jan 19</vt:lpstr>
      <vt:lpstr>feb 19</vt:lpstr>
      <vt:lpstr>mar 19</vt:lpstr>
      <vt:lpstr>ht</vt:lpstr>
      <vt:lpstr>'APRIL 18'!Print_Area</vt:lpstr>
      <vt:lpstr>'dec 18'!Print_Area</vt:lpstr>
      <vt:lpstr>'Mar 18'!Print_Area</vt:lpstr>
      <vt:lpstr>'may 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2019-04-04T05:11:12Z</dcterms:modified>
</cp:coreProperties>
</file>